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УИ\Бочарова\ВСЯ ТВЕРЬ\ВСЯ ТВЕРЬ 2024\Сентябрь\"/>
    </mc:Choice>
  </mc:AlternateContent>
  <bookViews>
    <workbookView xWindow="0" yWindow="0" windowWidth="13980" windowHeight="8145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'!$C$1:$AD$110</definedName>
  </definedNames>
  <calcPr calcId="152511"/>
</workbook>
</file>

<file path=xl/calcChain.xml><?xml version="1.0" encoding="utf-8"?>
<calcChain xmlns="http://schemas.openxmlformats.org/spreadsheetml/2006/main">
  <c r="AC72" i="1" l="1"/>
  <c r="AC31" i="1"/>
  <c r="AC32" i="1"/>
  <c r="AC33" i="1"/>
  <c r="AC38" i="1"/>
  <c r="AC39" i="1"/>
  <c r="AC51" i="1"/>
  <c r="AC52" i="1"/>
  <c r="AC57" i="1"/>
  <c r="AC58" i="1"/>
  <c r="AC59" i="1"/>
  <c r="AC66" i="1"/>
  <c r="AC65" i="1"/>
  <c r="AC75" i="1"/>
  <c r="AC73" i="1"/>
  <c r="AC79" i="1"/>
  <c r="AC90" i="1"/>
  <c r="AC99" i="1"/>
  <c r="AC103" i="1"/>
  <c r="AC93" i="1" l="1"/>
  <c r="AC94" i="1"/>
  <c r="AC95" i="1"/>
  <c r="AC97" i="1"/>
  <c r="AC98" i="1"/>
  <c r="AB68" i="1" l="1"/>
  <c r="AB101" i="1"/>
  <c r="AB84" i="1" l="1"/>
  <c r="AB83" i="1" s="1"/>
  <c r="AB26" i="1"/>
  <c r="AB25" i="1" s="1"/>
  <c r="AB17" i="1" s="1"/>
  <c r="AB42" i="1"/>
  <c r="AB55" i="1"/>
  <c r="Y88" i="1" l="1"/>
  <c r="AC88" i="1" s="1"/>
  <c r="Y49" i="1"/>
  <c r="Y44" i="1"/>
  <c r="Y35" i="1"/>
  <c r="Y29" i="1"/>
  <c r="Y84" i="1" l="1"/>
  <c r="Z84" i="1" l="1"/>
  <c r="AA84" i="1"/>
  <c r="X84" i="1"/>
  <c r="W84" i="1"/>
  <c r="V84" i="1"/>
  <c r="AC84" i="1" l="1"/>
  <c r="Y26" i="1"/>
  <c r="X101" i="1" l="1"/>
  <c r="X55" i="1" l="1"/>
  <c r="AA42" i="1" l="1"/>
  <c r="Z42" i="1"/>
  <c r="Y42" i="1"/>
  <c r="Y68" i="1" l="1"/>
  <c r="Z68" i="1" l="1"/>
  <c r="AA68" i="1"/>
  <c r="X26" i="1" l="1"/>
  <c r="AA55" i="1" l="1"/>
  <c r="W26" i="1" l="1"/>
  <c r="W42" i="1"/>
  <c r="W101" i="1"/>
  <c r="W83" i="1" s="1"/>
  <c r="X68" i="1" l="1"/>
  <c r="W55" i="1" l="1"/>
  <c r="AE72" i="1" l="1"/>
  <c r="V105" i="1"/>
  <c r="AC105" i="1" s="1"/>
  <c r="V71" i="1"/>
  <c r="AC71" i="1" s="1"/>
  <c r="AC68" i="1" s="1"/>
  <c r="V49" i="1"/>
  <c r="AC49" i="1" s="1"/>
  <c r="V44" i="1"/>
  <c r="AC44" i="1" s="1"/>
  <c r="AC42" i="1" s="1"/>
  <c r="V35" i="1"/>
  <c r="AC35" i="1" s="1"/>
  <c r="V29" i="1"/>
  <c r="AC29" i="1" s="1"/>
  <c r="AC26" i="1" s="1"/>
  <c r="AC25" i="1" s="1"/>
  <c r="V55" i="1"/>
  <c r="AC19" i="1"/>
  <c r="X83" i="1"/>
  <c r="Y101" i="1"/>
  <c r="Y83" i="1" s="1"/>
  <c r="Z101" i="1"/>
  <c r="AA101" i="1"/>
  <c r="AC27" i="1"/>
  <c r="AC64" i="1"/>
  <c r="AC46" i="1"/>
  <c r="Y55" i="1"/>
  <c r="Y25" i="1" s="1"/>
  <c r="Z55" i="1"/>
  <c r="AC55" i="1" s="1"/>
  <c r="AC28" i="1"/>
  <c r="AC81" i="1"/>
  <c r="AC56" i="1"/>
  <c r="AC50" i="1"/>
  <c r="V68" i="1" l="1"/>
  <c r="V26" i="1"/>
  <c r="Z83" i="1"/>
  <c r="AA83" i="1"/>
  <c r="AA26" i="1"/>
  <c r="Z26" i="1"/>
  <c r="X42" i="1"/>
  <c r="V42" i="1"/>
  <c r="V101" i="1"/>
  <c r="V83" i="1" s="1"/>
  <c r="W68" i="1"/>
  <c r="W25" i="1" s="1"/>
  <c r="W17" i="1" s="1"/>
  <c r="AC83" i="1" l="1"/>
  <c r="AC101" i="1"/>
  <c r="V25" i="1"/>
  <c r="V17" i="1" s="1"/>
  <c r="X25" i="1"/>
  <c r="X17" i="1" s="1"/>
  <c r="Z25" i="1"/>
  <c r="Z17" i="1" s="1"/>
  <c r="AA25" i="1"/>
  <c r="AA17" i="1" s="1"/>
  <c r="Y17" i="1"/>
  <c r="AC17" i="1" l="1"/>
</calcChain>
</file>

<file path=xl/sharedStrings.xml><?xml version="1.0" encoding="utf-8"?>
<sst xmlns="http://schemas.openxmlformats.org/spreadsheetml/2006/main" count="228" uniqueCount="143">
  <si>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</si>
  <si>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</si>
  <si>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</si>
  <si>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</si>
  <si>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</si>
  <si>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</si>
  <si>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</si>
  <si>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</si>
  <si>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</si>
  <si>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</si>
  <si>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</si>
  <si>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</si>
  <si>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</si>
  <si>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</si>
  <si>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</si>
  <si>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</si>
  <si>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</si>
  <si>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</si>
  <si>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</si>
  <si>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</si>
  <si>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</si>
  <si>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</si>
  <si>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</si>
  <si>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</si>
  <si>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</si>
  <si>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</si>
  <si>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</si>
  <si>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</si>
  <si>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</si>
  <si>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</si>
  <si>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</si>
  <si>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</si>
  <si>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</si>
  <si>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</si>
  <si>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</si>
  <si>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</si>
  <si>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</si>
  <si>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</si>
  <si>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</si>
  <si>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</si>
  <si>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</si>
  <si>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А</t>
  </si>
  <si>
    <t>клубами</t>
  </si>
  <si>
    <t>«Приложение 1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</si>
  <si>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</si>
  <si>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</si>
  <si>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</si>
  <si>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</si>
  <si>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</si>
  <si>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</si>
  <si>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</si>
  <si>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</si>
  <si>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</si>
  <si>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</si>
  <si>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</si>
  <si>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</si>
  <si>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</si>
  <si>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</si>
  <si>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</si>
  <si>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</si>
  <si>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</si>
  <si>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</si>
  <si>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</si>
  <si>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</si>
  <si>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</si>
  <si>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</si>
  <si>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</si>
  <si>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</si>
  <si>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</si>
  <si>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</si>
  <si>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</si>
  <si>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</si>
  <si>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</si>
  <si>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</si>
  <si>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</si>
  <si>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</si>
  <si>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</si>
  <si>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</si>
  <si>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</si>
  <si>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</si>
  <si>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</si>
  <si>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</si>
  <si>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</si>
  <si>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</si>
  <si>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</si>
  <si>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</si>
  <si>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</si>
  <si>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</si>
  <si>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</si>
  <si>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</si>
  <si>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</si>
  <si>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</si>
  <si>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</si>
  <si>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</si>
  <si>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</si>
  <si>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</si>
  <si>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</si>
  <si>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</si>
  <si>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</si>
  <si>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</si>
  <si>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</si>
  <si>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</si>
  <si>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</si>
  <si>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</si>
  <si>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</si>
  <si>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</si>
  <si>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</si>
  <si>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</si>
  <si>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</si>
  <si>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</si>
  <si>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</si>
  <si>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</si>
  <si>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</si>
  <si>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</si>
  <si>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</si>
  <si>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</si>
  <si>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</si>
  <si>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</si>
  <si>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</si>
  <si>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</si>
  <si>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</si>
  <si>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</si>
  <si>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</si>
  <si>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</si>
  <si>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</si>
  <si>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t>68</t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</si>
  <si>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</si>
  <si>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</si>
  <si>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Главный специалист отдела культуры управления по культуре, спорту и делам молодежи администрации города Твери  К.В. Чмутов ______________     ___________ 2024 г.</t>
  </si>
  <si>
    <t>N</t>
  </si>
  <si>
    <r>
      <t xml:space="preserve">Показатель 1 </t>
    </r>
    <r>
      <rPr>
        <sz val="14"/>
        <rFont val="Times New Roman"/>
        <family val="1"/>
        <charset val="204"/>
      </rPr>
      <t>«Количество барельефных композиций, установленных на памятник великому князю Михаилу Ярославичу Тверскому»</t>
    </r>
  </si>
  <si>
    <r>
      <t>Мероприятие 1.04</t>
    </r>
    <r>
      <rPr>
        <sz val="14"/>
        <rFont val="Times New Roman"/>
        <family val="1"/>
        <charset val="204"/>
      </rPr>
      <t xml:space="preserve">  «Изготовление и установка памятников известным гражданам региона (установка барельефных композиций на памятник великому князю Михаилу Ярославичу Тверскому)»</t>
    </r>
  </si>
  <si>
    <t>2027 год</t>
  </si>
  <si>
    <t>741 179,5</t>
  </si>
  <si>
    <t>1 364 010</t>
  </si>
  <si>
    <t>9 936</t>
  </si>
  <si>
    <t>8 200</t>
  </si>
  <si>
    <t>6 100</t>
  </si>
  <si>
    <t>6</t>
  </si>
  <si>
    <t>«Развитие культуры города Твери» на 2021 - 2027 годы</t>
  </si>
  <si>
    <t>к муниципальной программе города Твери «Развитие культуры города Твери» на 2021-2027 годы</t>
  </si>
  <si>
    <t>59</t>
  </si>
  <si>
    <t>Приложение 3                                                    
к постановлению Администрации города Твери 
от 20.09.2024 года  № 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</si>
</sst>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8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/>
    <xf numFmtId="0" fontId="6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wrapText="1"/>
    </xf>
    <xf numFmtId="4" fontId="17" fillId="2" borderId="0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164" fontId="17" fillId="2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7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18" fillId="2" borderId="0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4" fillId="2" borderId="1" xfId="0" applyFont="1" applyFill="1" applyBorder="1"/>
    <xf numFmtId="0" fontId="9" fillId="2" borderId="0" xfId="0" applyFont="1" applyFill="1" applyBorder="1"/>
    <xf numFmtId="49" fontId="4" fillId="2" borderId="0" xfId="0" applyNumberFormat="1" applyFont="1" applyFill="1" applyBorder="1"/>
    <xf numFmtId="0" fontId="4" fillId="2" borderId="15" xfId="0" applyFont="1" applyFill="1" applyBorder="1"/>
    <xf numFmtId="0" fontId="4" fillId="2" borderId="14" xfId="0" applyFont="1" applyFill="1" applyBorder="1"/>
    <xf numFmtId="1" fontId="4" fillId="2" borderId="0" xfId="0" applyNumberFormat="1" applyFont="1" applyFill="1" applyBorder="1"/>
    <xf numFmtId="0" fontId="14" fillId="2" borderId="2" xfId="0" applyFont="1" applyFill="1" applyBorder="1"/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top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4" fontId="7" fillId="2" borderId="4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left" vertical="center" wrapText="1"/>
    </xf>
    <xf numFmtId="0" fontId="20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0" fontId="20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top" wrapText="1"/>
    </xf>
    <xf numFmtId="3" fontId="7" fillId="2" borderId="7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1087"/>
  <sheetViews>
    <sheetView tabSelected="1" view="pageBreakPreview" topLeftCell="T1" zoomScale="70" zoomScaleNormal="70" zoomScaleSheetLayoutView="70" zoomScalePageLayoutView="60" workbookViewId="0">
      <selection activeCell="Y1" sqref="Y1:AD4"/>
    </sheetView>
  </sheetViews>
  <sheetFormatPr defaultColWidth="9.140625" defaultRowHeight="15" x14ac:dyDescent="0.25"/>
  <cols>
    <col min="1" max="1" width="26.5703125" style="95" hidden="1" customWidth="1"/>
    <col min="2" max="2" width="12.140625" style="95" hidden="1" customWidth="1"/>
    <col min="3" max="19" width="4.5703125" style="95" customWidth="1"/>
    <col min="20" max="20" width="79.85546875" style="47" customWidth="1"/>
    <col min="21" max="21" width="15.28515625" style="47" customWidth="1"/>
    <col min="22" max="22" width="17.7109375" style="47" customWidth="1"/>
    <col min="23" max="23" width="15.42578125" style="47" customWidth="1"/>
    <col min="24" max="24" width="14.42578125" style="47" customWidth="1"/>
    <col min="25" max="25" width="14.85546875" style="47" customWidth="1"/>
    <col min="26" max="26" width="14.7109375" style="47" customWidth="1"/>
    <col min="27" max="28" width="16.5703125" style="47" customWidth="1"/>
    <col min="29" max="29" width="16.42578125" style="47" customWidth="1"/>
    <col min="30" max="30" width="18.42578125" style="47" customWidth="1"/>
    <col min="31" max="31" width="59.5703125" style="47" customWidth="1"/>
    <col min="32" max="32" width="9.140625" style="47"/>
    <col min="33" max="33" width="30.42578125" style="47" customWidth="1"/>
    <col min="34" max="34" width="27.85546875" style="47" customWidth="1"/>
    <col min="35" max="16384" width="9.140625" style="47"/>
  </cols>
  <sheetData>
    <row r="1" spans="1:212" s="52" customFormat="1" ht="24.75" customHeight="1" x14ac:dyDescent="0.35">
      <c r="A1" s="50"/>
      <c r="B1" s="50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37"/>
      <c r="V1" s="37"/>
      <c r="W1" s="37"/>
      <c r="X1" s="51"/>
      <c r="Y1" s="162" t="s">
        <v>142</v>
      </c>
      <c r="Z1" s="162"/>
      <c r="AA1" s="162"/>
      <c r="AB1" s="162"/>
      <c r="AC1" s="162"/>
      <c r="AD1" s="162"/>
    </row>
    <row r="2" spans="1:212" s="52" customFormat="1" ht="24.75" customHeight="1" x14ac:dyDescent="0.35">
      <c r="A2" s="50"/>
      <c r="B2" s="50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37"/>
      <c r="V2" s="37"/>
      <c r="W2" s="37"/>
      <c r="X2" s="51"/>
      <c r="Y2" s="162"/>
      <c r="Z2" s="162"/>
      <c r="AA2" s="162"/>
      <c r="AB2" s="162"/>
      <c r="AC2" s="162"/>
      <c r="AD2" s="162"/>
    </row>
    <row r="3" spans="1:212" s="52" customFormat="1" ht="24.75" customHeight="1" x14ac:dyDescent="0.35">
      <c r="A3" s="50"/>
      <c r="B3" s="5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37"/>
      <c r="V3" s="37"/>
      <c r="W3" s="37"/>
      <c r="X3" s="51"/>
      <c r="Y3" s="162"/>
      <c r="Z3" s="162"/>
      <c r="AA3" s="162"/>
      <c r="AB3" s="162"/>
      <c r="AC3" s="162"/>
      <c r="AD3" s="162"/>
    </row>
    <row r="4" spans="1:212" s="52" customFormat="1" ht="24.75" customHeight="1" x14ac:dyDescent="0.35">
      <c r="A4" s="50"/>
      <c r="B4" s="50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37"/>
      <c r="V4" s="37"/>
      <c r="W4" s="37"/>
      <c r="X4" s="51"/>
      <c r="Y4" s="162"/>
      <c r="Z4" s="162"/>
      <c r="AA4" s="162"/>
      <c r="AB4" s="162"/>
      <c r="AC4" s="162"/>
      <c r="AD4" s="162"/>
    </row>
    <row r="5" spans="1:212" s="52" customFormat="1" ht="24.75" customHeight="1" x14ac:dyDescent="0.35">
      <c r="A5" s="50"/>
      <c r="B5" s="50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37"/>
      <c r="V5" s="37"/>
      <c r="W5" s="37"/>
      <c r="X5" s="51"/>
      <c r="Y5" s="160" t="s">
        <v>43</v>
      </c>
      <c r="Z5" s="160"/>
      <c r="AA5" s="160"/>
      <c r="AB5" s="127"/>
      <c r="AC5" s="127"/>
      <c r="AD5" s="127"/>
    </row>
    <row r="6" spans="1:212" s="52" customFormat="1" ht="80.25" customHeight="1" x14ac:dyDescent="0.3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37"/>
      <c r="U6" s="37"/>
      <c r="V6" s="37"/>
      <c r="W6" s="37"/>
      <c r="X6" s="37"/>
      <c r="Y6" s="162" t="s">
        <v>140</v>
      </c>
      <c r="Z6" s="162"/>
      <c r="AA6" s="162"/>
      <c r="AB6" s="162"/>
      <c r="AC6" s="162"/>
      <c r="AD6" s="162"/>
    </row>
    <row r="7" spans="1:212" s="54" customFormat="1" ht="22.5" x14ac:dyDescent="0.25">
      <c r="A7" s="163" t="s">
        <v>35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</row>
    <row r="8" spans="1:212" s="54" customFormat="1" ht="32.25" customHeight="1" x14ac:dyDescent="0.25">
      <c r="A8" s="163" t="s">
        <v>139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</row>
    <row r="9" spans="1:212" s="54" customFormat="1" ht="35.1" customHeight="1" x14ac:dyDescent="0.25">
      <c r="A9" s="164" t="s">
        <v>94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</row>
    <row r="10" spans="1:212" s="59" customFormat="1" ht="33.6" customHeight="1" x14ac:dyDescent="0.35">
      <c r="A10" s="53"/>
      <c r="B10" s="55"/>
      <c r="C10" s="167" t="s">
        <v>0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38"/>
      <c r="V10" s="38"/>
      <c r="W10" s="38"/>
      <c r="X10" s="38"/>
      <c r="Y10" s="38"/>
      <c r="Z10" s="38"/>
      <c r="AA10" s="38" t="s">
        <v>26</v>
      </c>
      <c r="AB10" s="38"/>
      <c r="AC10" s="38"/>
      <c r="AD10" s="38"/>
      <c r="AE10" s="56"/>
      <c r="AF10" s="57"/>
      <c r="AG10" s="58"/>
      <c r="AH10" s="58"/>
      <c r="AI10" s="58"/>
      <c r="AJ10" s="58"/>
      <c r="AK10" s="58"/>
      <c r="AL10" s="58"/>
      <c r="AM10" s="58"/>
      <c r="AN10" s="58"/>
      <c r="AO10" s="58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</row>
    <row r="11" spans="1:212" s="59" customFormat="1" ht="24.75" customHeight="1" x14ac:dyDescent="0.35">
      <c r="A11" s="50"/>
      <c r="B11" s="55"/>
      <c r="C11" s="162" t="s">
        <v>39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56"/>
      <c r="AQ11" s="60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</row>
    <row r="12" spans="1:212" s="59" customFormat="1" ht="75.75" customHeight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56"/>
      <c r="AQ12" s="39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</row>
    <row r="13" spans="1:212" s="64" customFormat="1" ht="28.5" customHeight="1" x14ac:dyDescent="0.25">
      <c r="A13" s="2"/>
      <c r="B13" s="63"/>
      <c r="C13" s="158" t="s">
        <v>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6"/>
      <c r="T13" s="146" t="s">
        <v>8</v>
      </c>
      <c r="U13" s="138" t="s">
        <v>2</v>
      </c>
      <c r="V13" s="140" t="s">
        <v>15</v>
      </c>
      <c r="W13" s="141"/>
      <c r="X13" s="141"/>
      <c r="Y13" s="141"/>
      <c r="Z13" s="141"/>
      <c r="AA13" s="141"/>
      <c r="AB13" s="142"/>
      <c r="AC13" s="140" t="s">
        <v>9</v>
      </c>
      <c r="AD13" s="142"/>
      <c r="AP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</row>
    <row r="14" spans="1:212" s="64" customFormat="1" ht="57" customHeight="1" x14ac:dyDescent="0.25">
      <c r="A14" s="2"/>
      <c r="B14" s="3"/>
      <c r="C14" s="138" t="s">
        <v>11</v>
      </c>
      <c r="D14" s="138"/>
      <c r="E14" s="138"/>
      <c r="F14" s="138" t="s">
        <v>6</v>
      </c>
      <c r="G14" s="138"/>
      <c r="H14" s="138" t="s">
        <v>5</v>
      </c>
      <c r="I14" s="138"/>
      <c r="J14" s="140" t="s">
        <v>7</v>
      </c>
      <c r="K14" s="141"/>
      <c r="L14" s="141"/>
      <c r="M14" s="141"/>
      <c r="N14" s="141"/>
      <c r="O14" s="141"/>
      <c r="P14" s="141"/>
      <c r="Q14" s="141"/>
      <c r="R14" s="141"/>
      <c r="S14" s="142"/>
      <c r="T14" s="147"/>
      <c r="U14" s="139"/>
      <c r="V14" s="143"/>
      <c r="W14" s="144"/>
      <c r="X14" s="144"/>
      <c r="Y14" s="144"/>
      <c r="Z14" s="144"/>
      <c r="AA14" s="144"/>
      <c r="AB14" s="145"/>
      <c r="AC14" s="168"/>
      <c r="AD14" s="147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</row>
    <row r="15" spans="1:212" s="64" customFormat="1" ht="54" customHeight="1" x14ac:dyDescent="0.2">
      <c r="A15" s="2"/>
      <c r="B15" s="3"/>
      <c r="C15" s="138"/>
      <c r="D15" s="138"/>
      <c r="E15" s="138"/>
      <c r="F15" s="138"/>
      <c r="G15" s="138"/>
      <c r="H15" s="138"/>
      <c r="I15" s="158"/>
      <c r="J15" s="143"/>
      <c r="K15" s="144"/>
      <c r="L15" s="144"/>
      <c r="M15" s="144"/>
      <c r="N15" s="144"/>
      <c r="O15" s="144"/>
      <c r="P15" s="144"/>
      <c r="Q15" s="144"/>
      <c r="R15" s="144"/>
      <c r="S15" s="145"/>
      <c r="T15" s="145"/>
      <c r="U15" s="139"/>
      <c r="V15" s="40" t="s">
        <v>27</v>
      </c>
      <c r="W15" s="40" t="s">
        <v>28</v>
      </c>
      <c r="X15" s="40" t="s">
        <v>29</v>
      </c>
      <c r="Y15" s="40" t="s">
        <v>30</v>
      </c>
      <c r="Z15" s="40" t="s">
        <v>31</v>
      </c>
      <c r="AA15" s="40" t="s">
        <v>32</v>
      </c>
      <c r="AB15" s="40" t="s">
        <v>132</v>
      </c>
      <c r="AC15" s="119" t="s">
        <v>10</v>
      </c>
      <c r="AD15" s="119" t="s">
        <v>17</v>
      </c>
    </row>
    <row r="16" spans="1:212" s="64" customFormat="1" ht="24" customHeight="1" x14ac:dyDescent="0.2">
      <c r="A16" s="2"/>
      <c r="B16" s="3"/>
      <c r="C16" s="119">
        <v>1</v>
      </c>
      <c r="D16" s="119">
        <v>2</v>
      </c>
      <c r="E16" s="119">
        <v>3</v>
      </c>
      <c r="F16" s="119">
        <v>4</v>
      </c>
      <c r="G16" s="119">
        <v>5</v>
      </c>
      <c r="H16" s="119">
        <v>6</v>
      </c>
      <c r="I16" s="119">
        <v>7</v>
      </c>
      <c r="J16" s="120">
        <v>8</v>
      </c>
      <c r="K16" s="123">
        <v>9</v>
      </c>
      <c r="L16" s="123">
        <v>10</v>
      </c>
      <c r="M16" s="123">
        <v>11</v>
      </c>
      <c r="N16" s="123">
        <v>12</v>
      </c>
      <c r="O16" s="123">
        <v>13</v>
      </c>
      <c r="P16" s="123">
        <v>14</v>
      </c>
      <c r="Q16" s="123">
        <v>15</v>
      </c>
      <c r="R16" s="123">
        <v>16</v>
      </c>
      <c r="S16" s="123">
        <v>17</v>
      </c>
      <c r="T16" s="119">
        <v>18</v>
      </c>
      <c r="U16" s="65">
        <v>19</v>
      </c>
      <c r="V16" s="32" t="s">
        <v>18</v>
      </c>
      <c r="W16" s="32" t="s">
        <v>19</v>
      </c>
      <c r="X16" s="32" t="s">
        <v>20</v>
      </c>
      <c r="Y16" s="32" t="s">
        <v>21</v>
      </c>
      <c r="Z16" s="32" t="s">
        <v>22</v>
      </c>
      <c r="AA16" s="32" t="s">
        <v>23</v>
      </c>
      <c r="AB16" s="32" t="s">
        <v>24</v>
      </c>
      <c r="AC16" s="119">
        <v>27</v>
      </c>
      <c r="AD16" s="119">
        <v>28</v>
      </c>
    </row>
    <row r="17" spans="1:41" s="67" customFormat="1" ht="35.450000000000003" customHeight="1" x14ac:dyDescent="0.25">
      <c r="A17" s="4"/>
      <c r="B17" s="5"/>
      <c r="C17" s="6"/>
      <c r="D17" s="6"/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3" t="s">
        <v>34</v>
      </c>
      <c r="U17" s="14" t="s">
        <v>12</v>
      </c>
      <c r="V17" s="15">
        <f t="shared" ref="V17:Y17" si="0">V25+V83</f>
        <v>430288.6</v>
      </c>
      <c r="W17" s="15">
        <f t="shared" si="0"/>
        <v>485839.9</v>
      </c>
      <c r="X17" s="15">
        <f t="shared" si="0"/>
        <v>518357.80000000005</v>
      </c>
      <c r="Y17" s="15">
        <f t="shared" si="0"/>
        <v>601884.39999999991</v>
      </c>
      <c r="Z17" s="15">
        <f>Z25+Z83</f>
        <v>579086.9</v>
      </c>
      <c r="AA17" s="15">
        <f>AA25+AA83</f>
        <v>579086.9</v>
      </c>
      <c r="AB17" s="15">
        <f>AB25+AB83</f>
        <v>632817.19999999995</v>
      </c>
      <c r="AC17" s="100">
        <f>SUM(V17:AB17)</f>
        <v>3827361.7</v>
      </c>
      <c r="AD17" s="101">
        <v>2027</v>
      </c>
      <c r="AE17" s="99"/>
      <c r="AF17" s="66"/>
      <c r="AG17" s="66"/>
      <c r="AH17" s="66"/>
      <c r="AI17" s="66"/>
      <c r="AJ17" s="66"/>
      <c r="AK17" s="66"/>
      <c r="AL17" s="66"/>
      <c r="AM17" s="66"/>
      <c r="AN17" s="66"/>
      <c r="AO17" s="66"/>
    </row>
    <row r="18" spans="1:41" s="67" customFormat="1" ht="78.75" customHeight="1" x14ac:dyDescent="0.25">
      <c r="A18" s="4"/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122" t="s">
        <v>47</v>
      </c>
      <c r="U18" s="123"/>
      <c r="V18" s="17"/>
      <c r="W18" s="41"/>
      <c r="X18" s="41"/>
      <c r="Y18" s="41"/>
      <c r="Z18" s="41"/>
      <c r="AA18" s="41"/>
      <c r="AB18" s="41"/>
      <c r="AC18" s="41"/>
      <c r="AD18" s="69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</row>
    <row r="19" spans="1:41" s="67" customFormat="1" ht="42.75" customHeight="1" x14ac:dyDescent="0.25">
      <c r="A19" s="4"/>
      <c r="B19" s="5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124" t="s">
        <v>121</v>
      </c>
      <c r="U19" s="121" t="s">
        <v>38</v>
      </c>
      <c r="V19" s="106">
        <v>943.69</v>
      </c>
      <c r="W19" s="106">
        <v>1038.06</v>
      </c>
      <c r="X19" s="106">
        <v>1132.43</v>
      </c>
      <c r="Y19" s="106">
        <v>1321.16</v>
      </c>
      <c r="Z19" s="106">
        <v>1698.64</v>
      </c>
      <c r="AA19" s="106">
        <v>1887.38</v>
      </c>
      <c r="AB19" s="106">
        <v>1887.38</v>
      </c>
      <c r="AC19" s="106">
        <f>AA19</f>
        <v>1887.38</v>
      </c>
      <c r="AD19" s="9">
        <v>2027</v>
      </c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</row>
    <row r="20" spans="1:41" s="66" customFormat="1" ht="81.75" customHeight="1" x14ac:dyDescent="0.25">
      <c r="A20" s="4"/>
      <c r="B20" s="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30" t="s">
        <v>48</v>
      </c>
      <c r="U20" s="119" t="s">
        <v>3</v>
      </c>
      <c r="V20" s="43">
        <v>18</v>
      </c>
      <c r="W20" s="43">
        <v>18</v>
      </c>
      <c r="X20" s="43">
        <v>18</v>
      </c>
      <c r="Y20" s="43">
        <v>18</v>
      </c>
      <c r="Z20" s="43">
        <v>18</v>
      </c>
      <c r="AA20" s="43">
        <v>18</v>
      </c>
      <c r="AB20" s="43">
        <v>18</v>
      </c>
      <c r="AC20" s="43">
        <v>18</v>
      </c>
      <c r="AD20" s="9">
        <v>2027</v>
      </c>
      <c r="AG20" s="72"/>
      <c r="AH20" s="72"/>
    </row>
    <row r="21" spans="1:41" s="66" customFormat="1" ht="40.5" customHeight="1" x14ac:dyDescent="0.25">
      <c r="A21" s="4"/>
      <c r="B21" s="5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 t="s">
        <v>49</v>
      </c>
      <c r="U21" s="125"/>
      <c r="V21" s="44"/>
      <c r="W21" s="44"/>
      <c r="X21" s="44"/>
      <c r="Y21" s="44"/>
      <c r="Z21" s="44"/>
      <c r="AA21" s="44"/>
      <c r="AB21" s="44"/>
      <c r="AC21" s="44"/>
      <c r="AD21" s="44"/>
    </row>
    <row r="22" spans="1:41" s="66" customFormat="1" ht="24.75" customHeight="1" x14ac:dyDescent="0.25">
      <c r="A22" s="4"/>
      <c r="B22" s="5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104" t="s">
        <v>42</v>
      </c>
      <c r="U22" s="125" t="s">
        <v>14</v>
      </c>
      <c r="V22" s="44">
        <v>100</v>
      </c>
      <c r="W22" s="44">
        <v>100</v>
      </c>
      <c r="X22" s="44">
        <v>100</v>
      </c>
      <c r="Y22" s="44">
        <v>100</v>
      </c>
      <c r="Z22" s="44">
        <v>100</v>
      </c>
      <c r="AA22" s="44">
        <v>100</v>
      </c>
      <c r="AB22" s="44">
        <v>100</v>
      </c>
      <c r="AC22" s="44">
        <v>100</v>
      </c>
      <c r="AD22" s="44">
        <v>2027</v>
      </c>
    </row>
    <row r="23" spans="1:41" s="66" customFormat="1" ht="29.25" customHeight="1" x14ac:dyDescent="0.25">
      <c r="A23" s="4"/>
      <c r="B23" s="5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11" t="s">
        <v>46</v>
      </c>
      <c r="U23" s="119" t="s">
        <v>14</v>
      </c>
      <c r="V23" s="43">
        <v>89</v>
      </c>
      <c r="W23" s="43">
        <v>89</v>
      </c>
      <c r="X23" s="43">
        <v>75</v>
      </c>
      <c r="Y23" s="43">
        <v>75</v>
      </c>
      <c r="Z23" s="43">
        <v>75</v>
      </c>
      <c r="AA23" s="43">
        <v>75</v>
      </c>
      <c r="AB23" s="43">
        <v>75</v>
      </c>
      <c r="AC23" s="43">
        <v>75</v>
      </c>
      <c r="AD23" s="9">
        <v>2027</v>
      </c>
    </row>
    <row r="24" spans="1:41" s="66" customFormat="1" ht="23.25" customHeight="1" x14ac:dyDescent="0.25">
      <c r="A24" s="4"/>
      <c r="B24" s="5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11" t="s">
        <v>51</v>
      </c>
      <c r="U24" s="119" t="s">
        <v>14</v>
      </c>
      <c r="V24" s="43">
        <v>100</v>
      </c>
      <c r="W24" s="43">
        <v>100</v>
      </c>
      <c r="X24" s="43">
        <v>100</v>
      </c>
      <c r="Y24" s="43">
        <v>100</v>
      </c>
      <c r="Z24" s="43">
        <v>100</v>
      </c>
      <c r="AA24" s="43">
        <v>100</v>
      </c>
      <c r="AB24" s="43">
        <v>100</v>
      </c>
      <c r="AC24" s="43">
        <v>100</v>
      </c>
      <c r="AD24" s="9">
        <v>2027</v>
      </c>
    </row>
    <row r="25" spans="1:41" s="66" customFormat="1" ht="43.5" customHeight="1" x14ac:dyDescent="0.25">
      <c r="A25" s="4"/>
      <c r="B25" s="5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1" t="s">
        <v>50</v>
      </c>
      <c r="U25" s="75" t="s">
        <v>12</v>
      </c>
      <c r="V25" s="98">
        <f t="shared" ref="V25:AA25" si="1">V26+V42+V55+V68</f>
        <v>414263.39999999997</v>
      </c>
      <c r="W25" s="98">
        <f t="shared" si="1"/>
        <v>456677.7</v>
      </c>
      <c r="X25" s="98">
        <f t="shared" si="1"/>
        <v>503419.4</v>
      </c>
      <c r="Y25" s="98">
        <f>Y26+Y42+Y55+Y68</f>
        <v>566301.79999999993</v>
      </c>
      <c r="Z25" s="98">
        <f t="shared" si="1"/>
        <v>558524.5</v>
      </c>
      <c r="AA25" s="98">
        <f t="shared" si="1"/>
        <v>558524.5</v>
      </c>
      <c r="AB25" s="98">
        <f>AB26+AB42+AB55+AB68</f>
        <v>601524.5</v>
      </c>
      <c r="AC25" s="98">
        <f>AC26+AC42+AC55+AC68</f>
        <v>3659235.8000000003</v>
      </c>
      <c r="AD25" s="101">
        <v>2027</v>
      </c>
      <c r="AG25" s="72"/>
      <c r="AH25" s="72"/>
    </row>
    <row r="26" spans="1:41" s="66" customFormat="1" ht="48.75" customHeight="1" x14ac:dyDescent="0.25">
      <c r="A26" s="4"/>
      <c r="B26" s="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8" t="s">
        <v>52</v>
      </c>
      <c r="U26" s="75" t="s">
        <v>12</v>
      </c>
      <c r="V26" s="98">
        <f>V29+V31+V35+V38+V39</f>
        <v>102841.60000000001</v>
      </c>
      <c r="W26" s="98">
        <f>W29+W31+W35+W38+W39</f>
        <v>111190.20000000001</v>
      </c>
      <c r="X26" s="98">
        <f>X29+X31+X35+X38+X39+X32</f>
        <v>129787.29999999999</v>
      </c>
      <c r="Y26" s="98">
        <f>Y29+Y31+Y35+Y38+Y39+Y33</f>
        <v>141634.5</v>
      </c>
      <c r="Z26" s="98">
        <f>Z29+Z31+Z35+Z38+Z39</f>
        <v>143220.79999999999</v>
      </c>
      <c r="AA26" s="98">
        <f>AA29+AA31+AA35+AA38+AA39</f>
        <v>143220.79999999999</v>
      </c>
      <c r="AB26" s="98">
        <f>AB29+AB31+AB35+AB38+AB39</f>
        <v>143220.79999999999</v>
      </c>
      <c r="AC26" s="98">
        <f>AC29+AC31+AC35+AC38+AC39+AC32+AC33</f>
        <v>915116</v>
      </c>
      <c r="AD26" s="101">
        <v>2027</v>
      </c>
    </row>
    <row r="27" spans="1:41" s="66" customFormat="1" ht="45" customHeight="1" x14ac:dyDescent="0.25">
      <c r="A27" s="4"/>
      <c r="B27" s="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" t="s">
        <v>99</v>
      </c>
      <c r="U27" s="121" t="s">
        <v>3</v>
      </c>
      <c r="V27" s="27">
        <v>1452640</v>
      </c>
      <c r="W27" s="27">
        <v>1452670</v>
      </c>
      <c r="X27" s="27">
        <v>1452700</v>
      </c>
      <c r="Y27" s="27">
        <v>1452730</v>
      </c>
      <c r="Z27" s="27">
        <v>1452750</v>
      </c>
      <c r="AA27" s="27">
        <v>1452780</v>
      </c>
      <c r="AB27" s="27">
        <v>1452780</v>
      </c>
      <c r="AC27" s="27">
        <f>AA27</f>
        <v>1452780</v>
      </c>
      <c r="AD27" s="9">
        <v>2027</v>
      </c>
    </row>
    <row r="28" spans="1:41" s="66" customFormat="1" ht="21.75" customHeight="1" x14ac:dyDescent="0.25">
      <c r="A28" s="4"/>
      <c r="B28" s="5"/>
      <c r="C28" s="16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1" t="s">
        <v>53</v>
      </c>
      <c r="U28" s="121" t="s">
        <v>3</v>
      </c>
      <c r="V28" s="27">
        <v>31880</v>
      </c>
      <c r="W28" s="27">
        <v>32730</v>
      </c>
      <c r="X28" s="27">
        <v>33727</v>
      </c>
      <c r="Y28" s="27">
        <v>34577</v>
      </c>
      <c r="Z28" s="27">
        <v>35427</v>
      </c>
      <c r="AA28" s="27">
        <v>36277</v>
      </c>
      <c r="AB28" s="27">
        <v>36277</v>
      </c>
      <c r="AC28" s="27">
        <f>AA28</f>
        <v>36277</v>
      </c>
      <c r="AD28" s="9">
        <v>2027</v>
      </c>
    </row>
    <row r="29" spans="1:41" s="82" customFormat="1" ht="45.75" customHeight="1" x14ac:dyDescent="0.25">
      <c r="C29" s="7">
        <v>0</v>
      </c>
      <c r="D29" s="7">
        <v>1</v>
      </c>
      <c r="E29" s="7">
        <v>0</v>
      </c>
      <c r="F29" s="7">
        <v>0</v>
      </c>
      <c r="G29" s="7">
        <v>8</v>
      </c>
      <c r="H29" s="7">
        <v>0</v>
      </c>
      <c r="I29" s="7">
        <v>1</v>
      </c>
      <c r="J29" s="7">
        <v>0</v>
      </c>
      <c r="K29" s="7">
        <v>2</v>
      </c>
      <c r="L29" s="7">
        <v>1</v>
      </c>
      <c r="M29" s="7">
        <v>0</v>
      </c>
      <c r="N29" s="7">
        <v>1</v>
      </c>
      <c r="O29" s="7">
        <v>9</v>
      </c>
      <c r="P29" s="7">
        <v>9</v>
      </c>
      <c r="Q29" s="7">
        <v>9</v>
      </c>
      <c r="R29" s="7">
        <v>9</v>
      </c>
      <c r="S29" s="7">
        <v>9</v>
      </c>
      <c r="T29" s="30" t="s">
        <v>54</v>
      </c>
      <c r="U29" s="119" t="s">
        <v>12</v>
      </c>
      <c r="V29" s="10">
        <f>69748.8-2500</f>
        <v>67248.800000000003</v>
      </c>
      <c r="W29" s="10">
        <v>62402</v>
      </c>
      <c r="X29" s="10">
        <v>63055.199999999997</v>
      </c>
      <c r="Y29" s="10">
        <f>66370.5-2880.4</f>
        <v>63490.1</v>
      </c>
      <c r="Z29" s="10">
        <v>66370.5</v>
      </c>
      <c r="AA29" s="10">
        <v>66370.5</v>
      </c>
      <c r="AB29" s="10">
        <v>66370.5</v>
      </c>
      <c r="AC29" s="10">
        <f>V29+AA29+Z29+Y29+X29+W29+AB29</f>
        <v>455307.6</v>
      </c>
      <c r="AD29" s="9">
        <v>2027</v>
      </c>
    </row>
    <row r="30" spans="1:41" s="82" customFormat="1" ht="42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30" t="s">
        <v>100</v>
      </c>
      <c r="U30" s="119" t="s">
        <v>3</v>
      </c>
      <c r="V30" s="8">
        <v>620005</v>
      </c>
      <c r="W30" s="8">
        <v>682005</v>
      </c>
      <c r="X30" s="8">
        <v>744006</v>
      </c>
      <c r="Y30" s="8">
        <v>868006</v>
      </c>
      <c r="Z30" s="8">
        <v>1116008</v>
      </c>
      <c r="AA30" s="8">
        <v>1327912</v>
      </c>
      <c r="AB30" s="129" t="s">
        <v>134</v>
      </c>
      <c r="AC30" s="129" t="s">
        <v>134</v>
      </c>
      <c r="AD30" s="9">
        <v>2027</v>
      </c>
      <c r="AE30" s="118"/>
    </row>
    <row r="31" spans="1:41" s="66" customFormat="1" ht="29.25" customHeight="1" x14ac:dyDescent="0.25">
      <c r="A31" s="4"/>
      <c r="B31" s="5"/>
      <c r="C31" s="6">
        <v>0</v>
      </c>
      <c r="D31" s="6">
        <v>1</v>
      </c>
      <c r="E31" s="6">
        <v>0</v>
      </c>
      <c r="F31" s="6">
        <v>0</v>
      </c>
      <c r="G31" s="6">
        <v>8</v>
      </c>
      <c r="H31" s="6">
        <v>0</v>
      </c>
      <c r="I31" s="6">
        <v>1</v>
      </c>
      <c r="J31" s="6">
        <v>0</v>
      </c>
      <c r="K31" s="6">
        <v>2</v>
      </c>
      <c r="L31" s="6">
        <v>1</v>
      </c>
      <c r="M31" s="6">
        <v>0</v>
      </c>
      <c r="N31" s="6">
        <v>1</v>
      </c>
      <c r="O31" s="6">
        <v>9</v>
      </c>
      <c r="P31" s="6">
        <v>9</v>
      </c>
      <c r="Q31" s="23">
        <v>9</v>
      </c>
      <c r="R31" s="24">
        <v>9</v>
      </c>
      <c r="S31" s="24">
        <v>9</v>
      </c>
      <c r="T31" s="152" t="s">
        <v>124</v>
      </c>
      <c r="U31" s="138" t="s">
        <v>13</v>
      </c>
      <c r="V31" s="10">
        <v>180</v>
      </c>
      <c r="W31" s="10">
        <v>180</v>
      </c>
      <c r="X31" s="10">
        <v>0</v>
      </c>
      <c r="Y31" s="10">
        <v>0</v>
      </c>
      <c r="Z31" s="10">
        <v>180</v>
      </c>
      <c r="AA31" s="10">
        <v>180</v>
      </c>
      <c r="AB31" s="10">
        <v>180</v>
      </c>
      <c r="AC31" s="10">
        <f>V31+W31+X31+Y31+Z31+AA31+AB31</f>
        <v>900</v>
      </c>
      <c r="AD31" s="9">
        <v>2027</v>
      </c>
    </row>
    <row r="32" spans="1:41" s="66" customFormat="1" ht="29.25" customHeight="1" x14ac:dyDescent="0.25">
      <c r="A32" s="4"/>
      <c r="B32" s="5"/>
      <c r="C32" s="6">
        <v>0</v>
      </c>
      <c r="D32" s="6">
        <v>1</v>
      </c>
      <c r="E32" s="6">
        <v>0</v>
      </c>
      <c r="F32" s="6">
        <v>0</v>
      </c>
      <c r="G32" s="6">
        <v>8</v>
      </c>
      <c r="H32" s="6">
        <v>0</v>
      </c>
      <c r="I32" s="6">
        <v>1</v>
      </c>
      <c r="J32" s="6">
        <v>0</v>
      </c>
      <c r="K32" s="6">
        <v>2</v>
      </c>
      <c r="L32" s="6">
        <v>1</v>
      </c>
      <c r="M32" s="6">
        <v>0</v>
      </c>
      <c r="N32" s="6">
        <v>1</v>
      </c>
      <c r="O32" s="6" t="s">
        <v>122</v>
      </c>
      <c r="P32" s="6">
        <v>5</v>
      </c>
      <c r="Q32" s="23">
        <v>1</v>
      </c>
      <c r="R32" s="24">
        <v>9</v>
      </c>
      <c r="S32" s="24">
        <v>2</v>
      </c>
      <c r="T32" s="152"/>
      <c r="U32" s="138"/>
      <c r="V32" s="10">
        <v>0</v>
      </c>
      <c r="W32" s="10">
        <v>0</v>
      </c>
      <c r="X32" s="10">
        <v>1780</v>
      </c>
      <c r="Y32" s="10">
        <v>0</v>
      </c>
      <c r="Z32" s="10">
        <v>0</v>
      </c>
      <c r="AA32" s="10">
        <v>0</v>
      </c>
      <c r="AB32" s="10">
        <v>0</v>
      </c>
      <c r="AC32" s="10">
        <f>V32+W32+X32+Y32+Z32+AA32+AB32</f>
        <v>1780</v>
      </c>
      <c r="AD32" s="9">
        <v>2023</v>
      </c>
    </row>
    <row r="33" spans="1:31" s="66" customFormat="1" ht="29.25" customHeight="1" x14ac:dyDescent="0.25">
      <c r="A33" s="4"/>
      <c r="B33" s="5"/>
      <c r="C33" s="119">
        <v>0</v>
      </c>
      <c r="D33" s="7">
        <v>1</v>
      </c>
      <c r="E33" s="7">
        <v>0</v>
      </c>
      <c r="F33" s="7">
        <v>0</v>
      </c>
      <c r="G33" s="7">
        <v>8</v>
      </c>
      <c r="H33" s="7">
        <v>0</v>
      </c>
      <c r="I33" s="7">
        <v>1</v>
      </c>
      <c r="J33" s="7">
        <v>0</v>
      </c>
      <c r="K33" s="7">
        <v>2</v>
      </c>
      <c r="L33" s="7">
        <v>1</v>
      </c>
      <c r="M33" s="7">
        <v>0</v>
      </c>
      <c r="N33" s="7">
        <v>1</v>
      </c>
      <c r="O33" s="7" t="s">
        <v>122</v>
      </c>
      <c r="P33" s="7">
        <v>5</v>
      </c>
      <c r="Q33" s="7">
        <v>1</v>
      </c>
      <c r="R33" s="7">
        <v>9</v>
      </c>
      <c r="S33" s="7">
        <v>9</v>
      </c>
      <c r="T33" s="152"/>
      <c r="U33" s="138"/>
      <c r="V33" s="10">
        <v>0</v>
      </c>
      <c r="W33" s="10">
        <v>0</v>
      </c>
      <c r="X33" s="10">
        <v>0</v>
      </c>
      <c r="Y33" s="10">
        <v>1580</v>
      </c>
      <c r="Z33" s="10">
        <v>0</v>
      </c>
      <c r="AA33" s="10">
        <v>0</v>
      </c>
      <c r="AB33" s="10">
        <v>0</v>
      </c>
      <c r="AC33" s="10">
        <f>V33+W33+X33+Y33+Z33+AA33+AB33</f>
        <v>1580</v>
      </c>
      <c r="AD33" s="9">
        <v>2024</v>
      </c>
    </row>
    <row r="34" spans="1:31" s="5" customFormat="1" ht="46.5" customHeight="1" x14ac:dyDescent="0.35">
      <c r="A34" s="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20" t="s">
        <v>123</v>
      </c>
      <c r="U34" s="119" t="s">
        <v>3</v>
      </c>
      <c r="V34" s="8" t="s">
        <v>37</v>
      </c>
      <c r="W34" s="8">
        <v>562</v>
      </c>
      <c r="X34" s="8">
        <v>4250</v>
      </c>
      <c r="Y34" s="8">
        <v>3000</v>
      </c>
      <c r="Z34" s="8">
        <v>400</v>
      </c>
      <c r="AA34" s="8">
        <v>400</v>
      </c>
      <c r="AB34" s="8">
        <v>400</v>
      </c>
      <c r="AC34" s="8" t="s">
        <v>135</v>
      </c>
      <c r="AD34" s="9">
        <v>2027</v>
      </c>
      <c r="AE34" s="109"/>
    </row>
    <row r="35" spans="1:31" s="5" customFormat="1" ht="63" customHeight="1" x14ac:dyDescent="0.25">
      <c r="A35" s="4"/>
      <c r="C35" s="35">
        <v>0</v>
      </c>
      <c r="D35" s="35">
        <v>1</v>
      </c>
      <c r="E35" s="35">
        <v>0</v>
      </c>
      <c r="F35" s="35">
        <v>0</v>
      </c>
      <c r="G35" s="35">
        <v>1</v>
      </c>
      <c r="H35" s="35">
        <v>1</v>
      </c>
      <c r="I35" s="35">
        <v>3</v>
      </c>
      <c r="J35" s="35">
        <v>0</v>
      </c>
      <c r="K35" s="35">
        <v>2</v>
      </c>
      <c r="L35" s="35">
        <v>1</v>
      </c>
      <c r="M35" s="35">
        <v>0</v>
      </c>
      <c r="N35" s="35">
        <v>1</v>
      </c>
      <c r="O35" s="6">
        <v>9</v>
      </c>
      <c r="P35" s="6">
        <v>9</v>
      </c>
      <c r="Q35" s="76">
        <v>9</v>
      </c>
      <c r="R35" s="24">
        <v>9</v>
      </c>
      <c r="S35" s="24">
        <v>9</v>
      </c>
      <c r="T35" s="1" t="s">
        <v>55</v>
      </c>
      <c r="U35" s="121" t="s">
        <v>13</v>
      </c>
      <c r="V35" s="28">
        <f>8292.2-500</f>
        <v>7792.2000000000007</v>
      </c>
      <c r="W35" s="28">
        <v>7435.7</v>
      </c>
      <c r="X35" s="28">
        <v>8162.9</v>
      </c>
      <c r="Y35" s="28">
        <f>8330.1-105.9</f>
        <v>8224.2000000000007</v>
      </c>
      <c r="Z35" s="28">
        <v>8330.1</v>
      </c>
      <c r="AA35" s="28">
        <v>8330.1</v>
      </c>
      <c r="AB35" s="28">
        <v>8330.1</v>
      </c>
      <c r="AC35" s="28">
        <f>V35+W35+X35+Y35+Z35+AA35+AB35</f>
        <v>56605.3</v>
      </c>
      <c r="AD35" s="9">
        <v>2027</v>
      </c>
    </row>
    <row r="36" spans="1:31" s="5" customFormat="1" ht="43.5" customHeight="1" x14ac:dyDescent="0.25">
      <c r="A36" s="77"/>
      <c r="B36" s="78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" t="s">
        <v>115</v>
      </c>
      <c r="U36" s="119" t="s">
        <v>25</v>
      </c>
      <c r="V36" s="8">
        <v>1300</v>
      </c>
      <c r="W36" s="8">
        <v>2500</v>
      </c>
      <c r="X36" s="8">
        <v>1000</v>
      </c>
      <c r="Y36" s="9">
        <v>850</v>
      </c>
      <c r="Z36" s="9">
        <v>850</v>
      </c>
      <c r="AA36" s="9">
        <v>850</v>
      </c>
      <c r="AB36" s="9">
        <v>850</v>
      </c>
      <c r="AC36" s="8" t="s">
        <v>136</v>
      </c>
      <c r="AD36" s="9">
        <v>2027</v>
      </c>
      <c r="AE36" s="134"/>
    </row>
    <row r="37" spans="1:31" s="5" customFormat="1" ht="45.75" customHeight="1" x14ac:dyDescent="0.25">
      <c r="A37" s="77"/>
      <c r="B37" s="7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" t="s">
        <v>101</v>
      </c>
      <c r="U37" s="119" t="s">
        <v>25</v>
      </c>
      <c r="V37" s="8">
        <v>1000</v>
      </c>
      <c r="W37" s="8">
        <v>1030</v>
      </c>
      <c r="X37" s="9">
        <v>920</v>
      </c>
      <c r="Y37" s="9">
        <v>750</v>
      </c>
      <c r="Z37" s="9">
        <v>900</v>
      </c>
      <c r="AA37" s="9">
        <v>900</v>
      </c>
      <c r="AB37" s="9">
        <v>900</v>
      </c>
      <c r="AC37" s="8" t="s">
        <v>137</v>
      </c>
      <c r="AD37" s="9">
        <v>2027</v>
      </c>
      <c r="AE37" s="135"/>
    </row>
    <row r="38" spans="1:31" s="5" customFormat="1" ht="24" customHeight="1" x14ac:dyDescent="0.25">
      <c r="A38" s="4"/>
      <c r="C38" s="119">
        <v>0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2</v>
      </c>
      <c r="L38" s="7">
        <v>1</v>
      </c>
      <c r="M38" s="7">
        <v>0</v>
      </c>
      <c r="N38" s="7">
        <v>1</v>
      </c>
      <c r="O38" s="7" t="s">
        <v>36</v>
      </c>
      <c r="P38" s="7">
        <v>0</v>
      </c>
      <c r="Q38" s="7">
        <v>6</v>
      </c>
      <c r="R38" s="7">
        <v>8</v>
      </c>
      <c r="S38" s="7">
        <v>0</v>
      </c>
      <c r="T38" s="148" t="s">
        <v>56</v>
      </c>
      <c r="U38" s="146" t="s">
        <v>13</v>
      </c>
      <c r="V38" s="10">
        <v>276.2</v>
      </c>
      <c r="W38" s="10">
        <v>2058.6</v>
      </c>
      <c r="X38" s="10">
        <v>2839.4</v>
      </c>
      <c r="Y38" s="10">
        <v>3417</v>
      </c>
      <c r="Z38" s="10">
        <v>3417</v>
      </c>
      <c r="AA38" s="10">
        <v>3417</v>
      </c>
      <c r="AB38" s="10">
        <v>3417</v>
      </c>
      <c r="AC38" s="10">
        <f>AA38+Z38+Y38+X38+W38+V38+AB38</f>
        <v>18842.2</v>
      </c>
      <c r="AD38" s="9">
        <v>2027</v>
      </c>
      <c r="AE38" s="135"/>
    </row>
    <row r="39" spans="1:31" s="5" customFormat="1" ht="21.75" customHeight="1" x14ac:dyDescent="0.25">
      <c r="A39" s="4"/>
      <c r="C39" s="119">
        <v>0</v>
      </c>
      <c r="D39" s="7">
        <v>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2</v>
      </c>
      <c r="L39" s="7">
        <v>1</v>
      </c>
      <c r="M39" s="7">
        <v>0</v>
      </c>
      <c r="N39" s="7">
        <v>1</v>
      </c>
      <c r="O39" s="7">
        <v>1</v>
      </c>
      <c r="P39" s="7">
        <v>0</v>
      </c>
      <c r="Q39" s="7">
        <v>6</v>
      </c>
      <c r="R39" s="7">
        <v>8</v>
      </c>
      <c r="S39" s="7">
        <v>0</v>
      </c>
      <c r="T39" s="149"/>
      <c r="U39" s="150"/>
      <c r="V39" s="10">
        <v>27344.400000000001</v>
      </c>
      <c r="W39" s="10">
        <v>39113.9</v>
      </c>
      <c r="X39" s="10">
        <v>53949.8</v>
      </c>
      <c r="Y39" s="10">
        <v>64923.199999999997</v>
      </c>
      <c r="Z39" s="10">
        <v>64923.199999999997</v>
      </c>
      <c r="AA39" s="10">
        <v>64923.199999999997</v>
      </c>
      <c r="AB39" s="10">
        <v>64923.199999999997</v>
      </c>
      <c r="AC39" s="114">
        <f>AA39+Z39+Y39+X39+W39+V39+AB39</f>
        <v>380100.9</v>
      </c>
      <c r="AD39" s="9">
        <v>2027</v>
      </c>
    </row>
    <row r="40" spans="1:31" s="5" customFormat="1" ht="41.25" customHeight="1" x14ac:dyDescent="0.45">
      <c r="A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1" t="s">
        <v>57</v>
      </c>
      <c r="U40" s="119" t="s">
        <v>4</v>
      </c>
      <c r="V40" s="10">
        <v>192</v>
      </c>
      <c r="W40" s="10">
        <v>191</v>
      </c>
      <c r="X40" s="10">
        <v>190</v>
      </c>
      <c r="Y40" s="10">
        <v>190</v>
      </c>
      <c r="Z40" s="10">
        <v>190</v>
      </c>
      <c r="AA40" s="10">
        <v>190</v>
      </c>
      <c r="AB40" s="10">
        <v>190</v>
      </c>
      <c r="AC40" s="10">
        <v>190</v>
      </c>
      <c r="AD40" s="9">
        <v>2027</v>
      </c>
      <c r="AE40" s="79"/>
    </row>
    <row r="41" spans="1:31" s="5" customFormat="1" ht="44.25" customHeight="1" x14ac:dyDescent="0.45">
      <c r="A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1" t="s">
        <v>58</v>
      </c>
      <c r="U41" s="119" t="s">
        <v>40</v>
      </c>
      <c r="V41" s="10">
        <v>32304</v>
      </c>
      <c r="W41" s="10">
        <v>36760.1</v>
      </c>
      <c r="X41" s="10">
        <v>42073</v>
      </c>
      <c r="Y41" s="10">
        <v>46195</v>
      </c>
      <c r="Z41" s="10">
        <v>46195</v>
      </c>
      <c r="AA41" s="10">
        <v>46195</v>
      </c>
      <c r="AB41" s="130">
        <v>49151.48</v>
      </c>
      <c r="AC41" s="10">
        <v>46195</v>
      </c>
      <c r="AD41" s="9">
        <v>2027</v>
      </c>
      <c r="AE41" s="79"/>
    </row>
    <row r="42" spans="1:31" s="5" customFormat="1" ht="61.5" customHeight="1" x14ac:dyDescent="0.25">
      <c r="A42" s="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3" t="s">
        <v>92</v>
      </c>
      <c r="U42" s="75" t="s">
        <v>12</v>
      </c>
      <c r="V42" s="49">
        <f t="shared" ref="V42:AA42" si="2">V44+V49+V51+V52</f>
        <v>167327</v>
      </c>
      <c r="W42" s="49">
        <f t="shared" si="2"/>
        <v>188101.40000000002</v>
      </c>
      <c r="X42" s="49">
        <f t="shared" si="2"/>
        <v>201884.40000000002</v>
      </c>
      <c r="Y42" s="49">
        <f t="shared" si="2"/>
        <v>229776.7</v>
      </c>
      <c r="Z42" s="49">
        <f t="shared" si="2"/>
        <v>234845.2</v>
      </c>
      <c r="AA42" s="49">
        <f t="shared" si="2"/>
        <v>234845.2</v>
      </c>
      <c r="AB42" s="49">
        <f>AB44+AB49+AB51+AB52</f>
        <v>234845.2</v>
      </c>
      <c r="AC42" s="49">
        <f>AC44+AC49+AC51+AC52</f>
        <v>1491625.1</v>
      </c>
      <c r="AD42" s="101">
        <v>2027</v>
      </c>
    </row>
    <row r="43" spans="1:31" s="5" customFormat="1" ht="41.25" customHeight="1" x14ac:dyDescent="0.45">
      <c r="A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30" t="s">
        <v>110</v>
      </c>
      <c r="U43" s="119" t="s">
        <v>3</v>
      </c>
      <c r="V43" s="8">
        <v>1397</v>
      </c>
      <c r="W43" s="8">
        <v>1397</v>
      </c>
      <c r="X43" s="8">
        <v>1397</v>
      </c>
      <c r="Y43" s="8">
        <v>1332</v>
      </c>
      <c r="Z43" s="8">
        <v>1332</v>
      </c>
      <c r="AA43" s="8">
        <v>1332</v>
      </c>
      <c r="AB43" s="8">
        <v>1332</v>
      </c>
      <c r="AC43" s="8">
        <v>1332</v>
      </c>
      <c r="AD43" s="9">
        <v>2027</v>
      </c>
      <c r="AE43" s="79"/>
    </row>
    <row r="44" spans="1:31" s="5" customFormat="1" ht="28.5" customHeight="1" x14ac:dyDescent="0.25">
      <c r="A44" s="80"/>
      <c r="B44" s="81"/>
      <c r="C44" s="6">
        <v>0</v>
      </c>
      <c r="D44" s="6">
        <v>1</v>
      </c>
      <c r="E44" s="6">
        <v>0</v>
      </c>
      <c r="F44" s="6">
        <v>0</v>
      </c>
      <c r="G44" s="6">
        <v>8</v>
      </c>
      <c r="H44" s="6">
        <v>0</v>
      </c>
      <c r="I44" s="6">
        <v>1</v>
      </c>
      <c r="J44" s="6">
        <v>0</v>
      </c>
      <c r="K44" s="6">
        <v>2</v>
      </c>
      <c r="L44" s="6">
        <v>1</v>
      </c>
      <c r="M44" s="6">
        <v>0</v>
      </c>
      <c r="N44" s="6">
        <v>2</v>
      </c>
      <c r="O44" s="6">
        <v>9</v>
      </c>
      <c r="P44" s="6">
        <v>9</v>
      </c>
      <c r="Q44" s="76">
        <v>9</v>
      </c>
      <c r="R44" s="24">
        <v>9</v>
      </c>
      <c r="S44" s="24">
        <v>9</v>
      </c>
      <c r="T44" s="30" t="s">
        <v>111</v>
      </c>
      <c r="U44" s="119" t="s">
        <v>13</v>
      </c>
      <c r="V44" s="10">
        <f>104764.5-5049.2</f>
        <v>99715.3</v>
      </c>
      <c r="W44" s="10">
        <v>99932.2</v>
      </c>
      <c r="X44" s="10">
        <v>88792.3</v>
      </c>
      <c r="Y44" s="10">
        <f>101621.2-4720.3</f>
        <v>96900.9</v>
      </c>
      <c r="Z44" s="10">
        <v>101244.8</v>
      </c>
      <c r="AA44" s="10">
        <v>101244.8</v>
      </c>
      <c r="AB44" s="10">
        <v>101244.8</v>
      </c>
      <c r="AC44" s="10">
        <f>V44+W44+X44+Y44+Z44+AA44+AB44</f>
        <v>689075.1</v>
      </c>
      <c r="AD44" s="9">
        <v>2027</v>
      </c>
    </row>
    <row r="45" spans="1:31" s="5" customFormat="1" ht="44.25" customHeight="1" x14ac:dyDescent="0.3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30" t="s">
        <v>59</v>
      </c>
      <c r="U45" s="119" t="s">
        <v>4</v>
      </c>
      <c r="V45" s="8">
        <v>2163</v>
      </c>
      <c r="W45" s="8">
        <v>2035</v>
      </c>
      <c r="X45" s="8">
        <v>2035</v>
      </c>
      <c r="Y45" s="8">
        <v>2035</v>
      </c>
      <c r="Z45" s="8">
        <v>2035</v>
      </c>
      <c r="AA45" s="8">
        <v>2035</v>
      </c>
      <c r="AB45" s="8">
        <v>2035</v>
      </c>
      <c r="AC45" s="8">
        <v>2035</v>
      </c>
      <c r="AD45" s="9">
        <v>2027</v>
      </c>
      <c r="AE45" s="109"/>
    </row>
    <row r="46" spans="1:31" s="5" customFormat="1" ht="57.75" customHeight="1" x14ac:dyDescent="0.25">
      <c r="A46" s="4"/>
      <c r="C46" s="6"/>
      <c r="D46" s="6"/>
      <c r="E46" s="6"/>
      <c r="F46" s="6"/>
      <c r="G46" s="6"/>
      <c r="H46" s="6"/>
      <c r="I46" s="6"/>
      <c r="J46" s="6"/>
      <c r="K46" s="6"/>
      <c r="L46" s="6"/>
      <c r="M46" s="6" t="s">
        <v>26</v>
      </c>
      <c r="N46" s="6"/>
      <c r="O46" s="6"/>
      <c r="P46" s="6"/>
      <c r="Q46" s="6"/>
      <c r="R46" s="6"/>
      <c r="S46" s="6"/>
      <c r="T46" s="105" t="s">
        <v>60</v>
      </c>
      <c r="U46" s="123" t="s">
        <v>4</v>
      </c>
      <c r="V46" s="12">
        <v>210745</v>
      </c>
      <c r="W46" s="42">
        <v>210945</v>
      </c>
      <c r="X46" s="42" t="s">
        <v>127</v>
      </c>
      <c r="Y46" s="42">
        <v>192071</v>
      </c>
      <c r="Z46" s="42">
        <v>192071</v>
      </c>
      <c r="AA46" s="42">
        <v>192071</v>
      </c>
      <c r="AB46" s="42">
        <v>192071</v>
      </c>
      <c r="AC46" s="12">
        <f>AA46</f>
        <v>192071</v>
      </c>
      <c r="AD46" s="9">
        <v>2027</v>
      </c>
    </row>
    <row r="47" spans="1:31" s="5" customFormat="1" ht="40.5" customHeight="1" x14ac:dyDescent="0.25">
      <c r="A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" t="s">
        <v>120</v>
      </c>
      <c r="U47" s="121" t="s">
        <v>4</v>
      </c>
      <c r="V47" s="36">
        <v>12600</v>
      </c>
      <c r="W47" s="36">
        <v>12600</v>
      </c>
      <c r="X47" s="27">
        <v>11790</v>
      </c>
      <c r="Y47" s="27">
        <v>11340</v>
      </c>
      <c r="Z47" s="27">
        <v>11340</v>
      </c>
      <c r="AA47" s="27">
        <v>11340</v>
      </c>
      <c r="AB47" s="27">
        <v>11340</v>
      </c>
      <c r="AC47" s="27">
        <v>11340</v>
      </c>
      <c r="AD47" s="9">
        <v>2027</v>
      </c>
    </row>
    <row r="48" spans="1:31" s="5" customFormat="1" ht="23.25" customHeight="1" x14ac:dyDescent="0.45">
      <c r="A48" s="4"/>
      <c r="C48" s="7"/>
      <c r="D48" s="7"/>
      <c r="E48" s="7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30" t="s">
        <v>114</v>
      </c>
      <c r="U48" s="119" t="s">
        <v>3</v>
      </c>
      <c r="V48" s="8">
        <v>0</v>
      </c>
      <c r="W48" s="8">
        <v>116</v>
      </c>
      <c r="X48" s="8">
        <v>115</v>
      </c>
      <c r="Y48" s="8">
        <v>116</v>
      </c>
      <c r="Z48" s="8">
        <v>115</v>
      </c>
      <c r="AA48" s="8">
        <v>115</v>
      </c>
      <c r="AB48" s="8">
        <v>115</v>
      </c>
      <c r="AC48" s="8">
        <v>115</v>
      </c>
      <c r="AD48" s="9">
        <v>2027</v>
      </c>
      <c r="AE48" s="110"/>
    </row>
    <row r="49" spans="1:31" s="5" customFormat="1" ht="39" customHeight="1" x14ac:dyDescent="0.35">
      <c r="A49" s="4"/>
      <c r="C49" s="6">
        <v>0</v>
      </c>
      <c r="D49" s="6">
        <v>1</v>
      </c>
      <c r="E49" s="6">
        <v>0</v>
      </c>
      <c r="F49" s="6">
        <v>0</v>
      </c>
      <c r="G49" s="6">
        <v>8</v>
      </c>
      <c r="H49" s="6">
        <v>0</v>
      </c>
      <c r="I49" s="6">
        <v>1</v>
      </c>
      <c r="J49" s="6">
        <v>0</v>
      </c>
      <c r="K49" s="6">
        <v>2</v>
      </c>
      <c r="L49" s="6">
        <v>1</v>
      </c>
      <c r="M49" s="6">
        <v>0</v>
      </c>
      <c r="N49" s="6">
        <v>2</v>
      </c>
      <c r="O49" s="6">
        <v>9</v>
      </c>
      <c r="P49" s="6">
        <v>9</v>
      </c>
      <c r="Q49" s="23">
        <v>9</v>
      </c>
      <c r="R49" s="24">
        <v>9</v>
      </c>
      <c r="S49" s="6">
        <v>9</v>
      </c>
      <c r="T49" s="1" t="s">
        <v>61</v>
      </c>
      <c r="U49" s="121" t="s">
        <v>12</v>
      </c>
      <c r="V49" s="29">
        <f>13523-500</f>
        <v>13023</v>
      </c>
      <c r="W49" s="29">
        <v>11488</v>
      </c>
      <c r="X49" s="29">
        <v>10371.1</v>
      </c>
      <c r="Y49" s="29">
        <f>12665.7-724.6</f>
        <v>11941.1</v>
      </c>
      <c r="Z49" s="29">
        <v>12665.7</v>
      </c>
      <c r="AA49" s="29">
        <v>12665.7</v>
      </c>
      <c r="AB49" s="10">
        <v>12665.7</v>
      </c>
      <c r="AC49" s="29">
        <f>V49+AA49+Z49+Y49+X49+W49+AB49</f>
        <v>84820.3</v>
      </c>
      <c r="AD49" s="9">
        <v>2027</v>
      </c>
      <c r="AE49" s="83"/>
    </row>
    <row r="50" spans="1:31" s="5" customFormat="1" ht="58.5" customHeight="1" x14ac:dyDescent="0.35">
      <c r="A50" s="4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30" t="s">
        <v>62</v>
      </c>
      <c r="U50" s="119" t="s">
        <v>3</v>
      </c>
      <c r="V50" s="31">
        <v>28050</v>
      </c>
      <c r="W50" s="31">
        <v>28050</v>
      </c>
      <c r="X50" s="31">
        <v>28050</v>
      </c>
      <c r="Y50" s="31">
        <v>28050</v>
      </c>
      <c r="Z50" s="31">
        <v>28050</v>
      </c>
      <c r="AA50" s="31">
        <v>28050</v>
      </c>
      <c r="AB50" s="31">
        <v>28050</v>
      </c>
      <c r="AC50" s="31">
        <f>AA50</f>
        <v>28050</v>
      </c>
      <c r="AD50" s="9">
        <v>2027</v>
      </c>
      <c r="AE50" s="111"/>
    </row>
    <row r="51" spans="1:31" s="5" customFormat="1" ht="23.25" customHeight="1" x14ac:dyDescent="0.25">
      <c r="A51" s="4"/>
      <c r="C51" s="119">
        <v>0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2</v>
      </c>
      <c r="L51" s="7">
        <v>1</v>
      </c>
      <c r="M51" s="7">
        <v>0</v>
      </c>
      <c r="N51" s="7">
        <v>2</v>
      </c>
      <c r="O51" s="7" t="s">
        <v>36</v>
      </c>
      <c r="P51" s="7">
        <v>0</v>
      </c>
      <c r="Q51" s="7">
        <v>6</v>
      </c>
      <c r="R51" s="7">
        <v>8</v>
      </c>
      <c r="S51" s="7">
        <v>0</v>
      </c>
      <c r="T51" s="148" t="s">
        <v>126</v>
      </c>
      <c r="U51" s="146" t="s">
        <v>13</v>
      </c>
      <c r="V51" s="10">
        <v>545.9</v>
      </c>
      <c r="W51" s="10">
        <v>3834.1</v>
      </c>
      <c r="X51" s="10">
        <v>5136.1000000000004</v>
      </c>
      <c r="Y51" s="10">
        <v>6046.8</v>
      </c>
      <c r="Z51" s="10">
        <v>6046.8</v>
      </c>
      <c r="AA51" s="10">
        <v>6046.8</v>
      </c>
      <c r="AB51" s="10">
        <v>6046.8</v>
      </c>
      <c r="AC51" s="114">
        <f>V51+W51+X51+Y51+Z51+AA51+AB51</f>
        <v>33703.300000000003</v>
      </c>
      <c r="AD51" s="9">
        <v>2027</v>
      </c>
      <c r="AE51" s="84"/>
    </row>
    <row r="52" spans="1:31" s="5" customFormat="1" ht="27" customHeight="1" x14ac:dyDescent="0.25">
      <c r="A52" s="4"/>
      <c r="C52" s="119">
        <v>0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2</v>
      </c>
      <c r="L52" s="7">
        <v>1</v>
      </c>
      <c r="M52" s="7">
        <v>0</v>
      </c>
      <c r="N52" s="7">
        <v>2</v>
      </c>
      <c r="O52" s="7">
        <v>1</v>
      </c>
      <c r="P52" s="7">
        <v>0</v>
      </c>
      <c r="Q52" s="7">
        <v>6</v>
      </c>
      <c r="R52" s="7">
        <v>8</v>
      </c>
      <c r="S52" s="7">
        <v>0</v>
      </c>
      <c r="T52" s="149"/>
      <c r="U52" s="150"/>
      <c r="V52" s="10">
        <v>54042.8</v>
      </c>
      <c r="W52" s="10">
        <v>72847.100000000006</v>
      </c>
      <c r="X52" s="10">
        <v>97584.9</v>
      </c>
      <c r="Y52" s="10">
        <v>114887.9</v>
      </c>
      <c r="Z52" s="10">
        <v>114887.9</v>
      </c>
      <c r="AA52" s="10">
        <v>114887.9</v>
      </c>
      <c r="AB52" s="10">
        <v>114887.9</v>
      </c>
      <c r="AC52" s="114">
        <f>V52+W52+X52+Y52+Z52+AA52+AB52</f>
        <v>684026.4</v>
      </c>
      <c r="AD52" s="9">
        <v>2027</v>
      </c>
      <c r="AE52" s="84"/>
    </row>
    <row r="53" spans="1:31" s="5" customFormat="1" ht="39.75" customHeight="1" x14ac:dyDescent="0.25">
      <c r="A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1" t="s">
        <v>57</v>
      </c>
      <c r="U53" s="119" t="s">
        <v>4</v>
      </c>
      <c r="V53" s="10">
        <v>270.10000000000002</v>
      </c>
      <c r="W53" s="10">
        <v>269.39999999999998</v>
      </c>
      <c r="X53" s="10">
        <v>270.60000000000002</v>
      </c>
      <c r="Y53" s="10">
        <v>270.60000000000002</v>
      </c>
      <c r="Z53" s="10">
        <v>270.60000000000002</v>
      </c>
      <c r="AA53" s="10">
        <v>270.60000000000002</v>
      </c>
      <c r="AB53" s="10">
        <v>271.2</v>
      </c>
      <c r="AC53" s="10">
        <v>271.2</v>
      </c>
      <c r="AD53" s="9">
        <v>2027</v>
      </c>
      <c r="AE53" s="84"/>
    </row>
    <row r="54" spans="1:31" s="5" customFormat="1" ht="41.25" customHeight="1" x14ac:dyDescent="0.25">
      <c r="A54" s="4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3" t="s">
        <v>58</v>
      </c>
      <c r="U54" s="121" t="s">
        <v>40</v>
      </c>
      <c r="V54" s="28">
        <v>32304</v>
      </c>
      <c r="W54" s="28">
        <v>36760.1</v>
      </c>
      <c r="X54" s="28">
        <v>42073</v>
      </c>
      <c r="Y54" s="10">
        <v>46195</v>
      </c>
      <c r="Z54" s="10">
        <v>46195</v>
      </c>
      <c r="AA54" s="10">
        <v>46195</v>
      </c>
      <c r="AB54" s="130">
        <v>49151.48</v>
      </c>
      <c r="AC54" s="130">
        <v>49151.48</v>
      </c>
      <c r="AD54" s="9">
        <v>2027</v>
      </c>
      <c r="AE54" s="107"/>
    </row>
    <row r="55" spans="1:31" s="82" customFormat="1" ht="40.5" customHeight="1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20" t="s">
        <v>63</v>
      </c>
      <c r="U55" s="14" t="s">
        <v>13</v>
      </c>
      <c r="V55" s="100">
        <f t="shared" ref="V55:AA55" si="3">V57+V65+V66</f>
        <v>134419.20000000001</v>
      </c>
      <c r="W55" s="100">
        <f>W57+W65+W66+W59+W58</f>
        <v>149220.59999999998</v>
      </c>
      <c r="X55" s="100">
        <f>X57+X65+X66+X58+X59</f>
        <v>170074.30000000002</v>
      </c>
      <c r="Y55" s="100">
        <f t="shared" si="3"/>
        <v>185748.4</v>
      </c>
      <c r="Z55" s="100">
        <f t="shared" si="3"/>
        <v>180458.5</v>
      </c>
      <c r="AA55" s="100">
        <f t="shared" si="3"/>
        <v>180458.5</v>
      </c>
      <c r="AB55" s="100">
        <f>AB57+AB65+AB66</f>
        <v>180458.5</v>
      </c>
      <c r="AC55" s="15">
        <f>AA55+Z55+Y55+X55+W55+V55+AB55</f>
        <v>1180838</v>
      </c>
      <c r="AD55" s="101">
        <v>2027</v>
      </c>
    </row>
    <row r="56" spans="1:31" s="82" customFormat="1" ht="39.75" customHeight="1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30" t="s">
        <v>64</v>
      </c>
      <c r="U56" s="119" t="s">
        <v>14</v>
      </c>
      <c r="V56" s="10">
        <v>13.4</v>
      </c>
      <c r="W56" s="10">
        <v>13.4</v>
      </c>
      <c r="X56" s="10">
        <v>13.4</v>
      </c>
      <c r="Y56" s="10">
        <v>13.4</v>
      </c>
      <c r="Z56" s="10">
        <v>14</v>
      </c>
      <c r="AA56" s="10">
        <v>15.2</v>
      </c>
      <c r="AB56" s="10">
        <v>15.2</v>
      </c>
      <c r="AC56" s="10">
        <f>AA56</f>
        <v>15.2</v>
      </c>
      <c r="AD56" s="9">
        <v>2027</v>
      </c>
    </row>
    <row r="57" spans="1:31" s="5" customFormat="1" ht="33.75" customHeight="1" x14ac:dyDescent="0.35">
      <c r="A57" s="4"/>
      <c r="C57" s="6">
        <v>0</v>
      </c>
      <c r="D57" s="6">
        <v>1</v>
      </c>
      <c r="E57" s="6">
        <v>0</v>
      </c>
      <c r="F57" s="6">
        <v>0</v>
      </c>
      <c r="G57" s="6">
        <v>7</v>
      </c>
      <c r="H57" s="6">
        <v>0</v>
      </c>
      <c r="I57" s="6">
        <v>3</v>
      </c>
      <c r="J57" s="6">
        <v>0</v>
      </c>
      <c r="K57" s="6">
        <v>2</v>
      </c>
      <c r="L57" s="6">
        <v>1</v>
      </c>
      <c r="M57" s="6">
        <v>0</v>
      </c>
      <c r="N57" s="6">
        <v>3</v>
      </c>
      <c r="O57" s="6">
        <v>9</v>
      </c>
      <c r="P57" s="6">
        <v>9</v>
      </c>
      <c r="Q57" s="6">
        <v>9</v>
      </c>
      <c r="R57" s="24">
        <v>9</v>
      </c>
      <c r="S57" s="24">
        <v>9</v>
      </c>
      <c r="T57" s="155" t="s">
        <v>65</v>
      </c>
      <c r="U57" s="125" t="s">
        <v>12</v>
      </c>
      <c r="V57" s="25">
        <v>103033.5</v>
      </c>
      <c r="W57" s="25">
        <v>106086.9</v>
      </c>
      <c r="X57" s="22">
        <v>110276.7</v>
      </c>
      <c r="Y57" s="22">
        <v>114991.7</v>
      </c>
      <c r="Z57" s="22">
        <v>109701.8</v>
      </c>
      <c r="AA57" s="22">
        <v>109701.8</v>
      </c>
      <c r="AB57" s="10">
        <v>109701.8</v>
      </c>
      <c r="AC57" s="25">
        <f>AA57+Z57+Y57+X57+W57+V57+AB57</f>
        <v>763494.20000000007</v>
      </c>
      <c r="AD57" s="9">
        <v>2027</v>
      </c>
      <c r="AE57" s="109"/>
    </row>
    <row r="58" spans="1:31" s="5" customFormat="1" ht="33.75" customHeight="1" x14ac:dyDescent="0.25">
      <c r="A58" s="4"/>
      <c r="C58" s="6">
        <v>0</v>
      </c>
      <c r="D58" s="6">
        <v>1</v>
      </c>
      <c r="E58" s="6">
        <v>0</v>
      </c>
      <c r="F58" s="6">
        <v>0</v>
      </c>
      <c r="G58" s="6">
        <v>7</v>
      </c>
      <c r="H58" s="6">
        <v>0</v>
      </c>
      <c r="I58" s="6">
        <v>3</v>
      </c>
      <c r="J58" s="6">
        <v>0</v>
      </c>
      <c r="K58" s="6">
        <v>2</v>
      </c>
      <c r="L58" s="6">
        <v>1</v>
      </c>
      <c r="M58" s="6">
        <v>0</v>
      </c>
      <c r="N58" s="6">
        <v>3</v>
      </c>
      <c r="O58" s="6">
        <v>1</v>
      </c>
      <c r="P58" s="6">
        <v>1</v>
      </c>
      <c r="Q58" s="7">
        <v>3</v>
      </c>
      <c r="R58" s="24">
        <v>9</v>
      </c>
      <c r="S58" s="24">
        <v>0</v>
      </c>
      <c r="T58" s="156"/>
      <c r="U58" s="121" t="s">
        <v>12</v>
      </c>
      <c r="V58" s="28">
        <v>0</v>
      </c>
      <c r="W58" s="28">
        <v>652.4</v>
      </c>
      <c r="X58" s="29">
        <v>667.1</v>
      </c>
      <c r="Y58" s="29">
        <v>0</v>
      </c>
      <c r="Z58" s="29">
        <v>0</v>
      </c>
      <c r="AA58" s="29">
        <v>0</v>
      </c>
      <c r="AB58" s="29">
        <v>0</v>
      </c>
      <c r="AC58" s="28">
        <f>W58+X58</f>
        <v>1319.5</v>
      </c>
      <c r="AD58" s="26">
        <v>2023</v>
      </c>
    </row>
    <row r="59" spans="1:31" s="5" customFormat="1" ht="38.25" customHeight="1" x14ac:dyDescent="0.25">
      <c r="A59" s="4"/>
      <c r="C59" s="6">
        <v>0</v>
      </c>
      <c r="D59" s="6">
        <v>1</v>
      </c>
      <c r="E59" s="6">
        <v>0</v>
      </c>
      <c r="F59" s="6">
        <v>0</v>
      </c>
      <c r="G59" s="6">
        <v>7</v>
      </c>
      <c r="H59" s="6">
        <v>0</v>
      </c>
      <c r="I59" s="6">
        <v>3</v>
      </c>
      <c r="J59" s="6">
        <v>0</v>
      </c>
      <c r="K59" s="6">
        <v>2</v>
      </c>
      <c r="L59" s="6">
        <v>1</v>
      </c>
      <c r="M59" s="6">
        <v>0</v>
      </c>
      <c r="N59" s="6">
        <v>3</v>
      </c>
      <c r="O59" s="6" t="s">
        <v>36</v>
      </c>
      <c r="P59" s="6">
        <v>1</v>
      </c>
      <c r="Q59" s="7">
        <v>3</v>
      </c>
      <c r="R59" s="24">
        <v>9</v>
      </c>
      <c r="S59" s="24">
        <v>0</v>
      </c>
      <c r="T59" s="157"/>
      <c r="U59" s="121" t="s">
        <v>12</v>
      </c>
      <c r="V59" s="28">
        <v>0</v>
      </c>
      <c r="W59" s="28">
        <v>6.6</v>
      </c>
      <c r="X59" s="29">
        <v>6.7</v>
      </c>
      <c r="Y59" s="29">
        <v>0</v>
      </c>
      <c r="Z59" s="29">
        <v>0</v>
      </c>
      <c r="AA59" s="29">
        <v>0</v>
      </c>
      <c r="AB59" s="29">
        <v>0</v>
      </c>
      <c r="AC59" s="28">
        <f>AA59+Z59+Y59+X59+W59+V59+AB59</f>
        <v>13.3</v>
      </c>
      <c r="AD59" s="26">
        <v>2023</v>
      </c>
    </row>
    <row r="60" spans="1:31" s="5" customFormat="1" ht="56.25" customHeight="1" x14ac:dyDescent="0.3">
      <c r="A60" s="4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30" t="s">
        <v>66</v>
      </c>
      <c r="U60" s="119" t="s">
        <v>4</v>
      </c>
      <c r="V60" s="31">
        <v>1810</v>
      </c>
      <c r="W60" s="31">
        <v>1803</v>
      </c>
      <c r="X60" s="31">
        <v>1852</v>
      </c>
      <c r="Y60" s="31">
        <v>1835</v>
      </c>
      <c r="Z60" s="31">
        <v>1813</v>
      </c>
      <c r="AA60" s="31">
        <v>1813</v>
      </c>
      <c r="AB60" s="31">
        <v>1813</v>
      </c>
      <c r="AC60" s="31">
        <v>1813</v>
      </c>
      <c r="AD60" s="9">
        <v>2027</v>
      </c>
    </row>
    <row r="61" spans="1:31" s="5" customFormat="1" ht="57.75" customHeight="1" x14ac:dyDescent="0.4">
      <c r="A61" s="4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1"/>
      <c r="O61" s="21"/>
      <c r="P61" s="21"/>
      <c r="Q61" s="21"/>
      <c r="R61" s="21"/>
      <c r="S61" s="21"/>
      <c r="T61" s="30" t="s">
        <v>67</v>
      </c>
      <c r="U61" s="119" t="s">
        <v>4</v>
      </c>
      <c r="V61" s="33">
        <v>580</v>
      </c>
      <c r="W61" s="33">
        <v>587</v>
      </c>
      <c r="X61" s="33">
        <v>570</v>
      </c>
      <c r="Y61" s="33">
        <v>575</v>
      </c>
      <c r="Z61" s="33">
        <v>580</v>
      </c>
      <c r="AA61" s="33">
        <v>580</v>
      </c>
      <c r="AB61" s="33">
        <v>580</v>
      </c>
      <c r="AC61" s="33">
        <v>580</v>
      </c>
      <c r="AD61" s="9">
        <v>2027</v>
      </c>
      <c r="AE61" s="112"/>
    </row>
    <row r="62" spans="1:31" s="5" customFormat="1" ht="39" customHeight="1" x14ac:dyDescent="0.25">
      <c r="A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  <c r="O62" s="6"/>
      <c r="P62" s="6"/>
      <c r="Q62" s="6"/>
      <c r="R62" s="6"/>
      <c r="S62" s="6"/>
      <c r="T62" s="11" t="s">
        <v>68</v>
      </c>
      <c r="U62" s="119" t="s">
        <v>45</v>
      </c>
      <c r="V62" s="31">
        <v>358540</v>
      </c>
      <c r="W62" s="31">
        <v>704561</v>
      </c>
      <c r="X62" s="34">
        <v>697139.5</v>
      </c>
      <c r="Y62" s="34">
        <v>762651.5</v>
      </c>
      <c r="Z62" s="34">
        <v>762651.5</v>
      </c>
      <c r="AA62" s="34">
        <v>762651.5</v>
      </c>
      <c r="AB62" s="34" t="s">
        <v>133</v>
      </c>
      <c r="AC62" s="34">
        <v>762651.5</v>
      </c>
      <c r="AD62" s="9">
        <v>2027</v>
      </c>
    </row>
    <row r="63" spans="1:31" s="5" customFormat="1" ht="37.5" customHeight="1" x14ac:dyDescent="0.25">
      <c r="A63" s="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0" t="s">
        <v>69</v>
      </c>
      <c r="U63" s="119" t="s">
        <v>33</v>
      </c>
      <c r="V63" s="8">
        <v>1</v>
      </c>
      <c r="W63" s="8">
        <v>1</v>
      </c>
      <c r="X63" s="8">
        <v>1</v>
      </c>
      <c r="Y63" s="8">
        <v>1</v>
      </c>
      <c r="Z63" s="8">
        <v>1</v>
      </c>
      <c r="AA63" s="8">
        <v>1</v>
      </c>
      <c r="AB63" s="8">
        <v>1</v>
      </c>
      <c r="AC63" s="8">
        <v>1</v>
      </c>
      <c r="AD63" s="9">
        <v>2027</v>
      </c>
    </row>
    <row r="64" spans="1:31" s="5" customFormat="1" ht="53.25" customHeight="1" x14ac:dyDescent="0.45">
      <c r="A64" s="4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1" t="s">
        <v>93</v>
      </c>
      <c r="U64" s="119" t="s">
        <v>4</v>
      </c>
      <c r="V64" s="31">
        <v>85</v>
      </c>
      <c r="W64" s="31">
        <v>110</v>
      </c>
      <c r="X64" s="31">
        <v>82</v>
      </c>
      <c r="Y64" s="31">
        <v>100</v>
      </c>
      <c r="Z64" s="31">
        <v>100</v>
      </c>
      <c r="AA64" s="31">
        <v>100</v>
      </c>
      <c r="AB64" s="31">
        <v>100</v>
      </c>
      <c r="AC64" s="8">
        <f>AA64</f>
        <v>100</v>
      </c>
      <c r="AD64" s="9">
        <v>2027</v>
      </c>
      <c r="AE64" s="79"/>
    </row>
    <row r="65" spans="1:31" s="5" customFormat="1" ht="30.75" customHeight="1" x14ac:dyDescent="0.25">
      <c r="A65" s="4"/>
      <c r="C65" s="119">
        <v>0</v>
      </c>
      <c r="D65" s="7">
        <v>1</v>
      </c>
      <c r="E65" s="7">
        <v>0</v>
      </c>
      <c r="F65" s="7">
        <v>0</v>
      </c>
      <c r="G65" s="7">
        <v>7</v>
      </c>
      <c r="H65" s="7">
        <v>0</v>
      </c>
      <c r="I65" s="7">
        <v>3</v>
      </c>
      <c r="J65" s="7">
        <v>0</v>
      </c>
      <c r="K65" s="7">
        <v>2</v>
      </c>
      <c r="L65" s="7">
        <v>1</v>
      </c>
      <c r="M65" s="7">
        <v>0</v>
      </c>
      <c r="N65" s="7">
        <v>3</v>
      </c>
      <c r="O65" s="7" t="s">
        <v>36</v>
      </c>
      <c r="P65" s="7">
        <v>0</v>
      </c>
      <c r="Q65" s="7">
        <v>6</v>
      </c>
      <c r="R65" s="7">
        <v>9</v>
      </c>
      <c r="S65" s="7">
        <v>0</v>
      </c>
      <c r="T65" s="151" t="s">
        <v>70</v>
      </c>
      <c r="U65" s="138" t="s">
        <v>13</v>
      </c>
      <c r="V65" s="10">
        <v>1024</v>
      </c>
      <c r="W65" s="10">
        <v>1419.4</v>
      </c>
      <c r="X65" s="10">
        <v>2956.2</v>
      </c>
      <c r="Y65" s="10">
        <v>3537.8</v>
      </c>
      <c r="Z65" s="10">
        <v>3537.8</v>
      </c>
      <c r="AA65" s="10">
        <v>3537.8</v>
      </c>
      <c r="AB65" s="10">
        <v>3537.8</v>
      </c>
      <c r="AC65" s="10">
        <f>AA65+Z65+Y65+X65+W65+V65+AB65</f>
        <v>19550.800000000003</v>
      </c>
      <c r="AD65" s="9">
        <v>2027</v>
      </c>
    </row>
    <row r="66" spans="1:31" s="5" customFormat="1" ht="33" customHeight="1" x14ac:dyDescent="0.25">
      <c r="A66" s="4"/>
      <c r="C66" s="119">
        <v>0</v>
      </c>
      <c r="D66" s="7">
        <v>1</v>
      </c>
      <c r="E66" s="7">
        <v>0</v>
      </c>
      <c r="F66" s="7">
        <v>0</v>
      </c>
      <c r="G66" s="7">
        <v>7</v>
      </c>
      <c r="H66" s="7">
        <v>0</v>
      </c>
      <c r="I66" s="7">
        <v>3</v>
      </c>
      <c r="J66" s="7">
        <v>0</v>
      </c>
      <c r="K66" s="7">
        <v>2</v>
      </c>
      <c r="L66" s="7">
        <v>1</v>
      </c>
      <c r="M66" s="7">
        <v>0</v>
      </c>
      <c r="N66" s="7">
        <v>3</v>
      </c>
      <c r="O66" s="7">
        <v>1</v>
      </c>
      <c r="P66" s="7">
        <v>0</v>
      </c>
      <c r="Q66" s="7">
        <v>6</v>
      </c>
      <c r="R66" s="7">
        <v>9</v>
      </c>
      <c r="S66" s="7">
        <v>0</v>
      </c>
      <c r="T66" s="151"/>
      <c r="U66" s="138"/>
      <c r="V66" s="10">
        <v>30361.7</v>
      </c>
      <c r="W66" s="10">
        <v>41055.300000000003</v>
      </c>
      <c r="X66" s="10">
        <v>56167.6</v>
      </c>
      <c r="Y66" s="10">
        <v>67218.899999999994</v>
      </c>
      <c r="Z66" s="10">
        <v>67218.899999999994</v>
      </c>
      <c r="AA66" s="10">
        <v>67218.899999999994</v>
      </c>
      <c r="AB66" s="10">
        <v>67218.899999999994</v>
      </c>
      <c r="AC66" s="10">
        <f>AA66+Z66+Y66+X66+W66+V66+AB66</f>
        <v>396460.19999999995</v>
      </c>
      <c r="AD66" s="9">
        <v>2027</v>
      </c>
    </row>
    <row r="67" spans="1:31" s="5" customFormat="1" ht="59.25" customHeight="1" x14ac:dyDescent="0.25">
      <c r="A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1" t="s">
        <v>71</v>
      </c>
      <c r="U67" s="119" t="s">
        <v>4</v>
      </c>
      <c r="V67" s="102">
        <v>186</v>
      </c>
      <c r="W67" s="102">
        <v>187</v>
      </c>
      <c r="X67" s="102">
        <v>191</v>
      </c>
      <c r="Y67" s="102">
        <v>193</v>
      </c>
      <c r="Z67" s="102">
        <v>193</v>
      </c>
      <c r="AA67" s="102">
        <v>193</v>
      </c>
      <c r="AB67" s="102">
        <v>197</v>
      </c>
      <c r="AC67" s="102">
        <v>197</v>
      </c>
      <c r="AD67" s="9">
        <v>2027</v>
      </c>
    </row>
    <row r="68" spans="1:31" s="5" customFormat="1" ht="78" customHeight="1" x14ac:dyDescent="0.25">
      <c r="A68" s="4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30" t="s">
        <v>72</v>
      </c>
      <c r="U68" s="14" t="s">
        <v>12</v>
      </c>
      <c r="V68" s="15">
        <f>V71+V73+V75+V77+V79+V81</f>
        <v>9675.6</v>
      </c>
      <c r="W68" s="15">
        <f>W71</f>
        <v>8165.5</v>
      </c>
      <c r="X68" s="15">
        <f>X71+X77+X75+X79</f>
        <v>1673.4</v>
      </c>
      <c r="Y68" s="15">
        <f>Y71+Y77+Y75+Y79+Y73</f>
        <v>9142.1999999999989</v>
      </c>
      <c r="Z68" s="15">
        <f t="shared" ref="Z68:AA68" si="4">Z71+Z77+Z75+Z79</f>
        <v>0</v>
      </c>
      <c r="AA68" s="15">
        <f t="shared" si="4"/>
        <v>0</v>
      </c>
      <c r="AB68" s="15">
        <f>AB73+AB75</f>
        <v>43000</v>
      </c>
      <c r="AC68" s="15">
        <f>AC71+AC73+AC75+AC77+AC79+AC81</f>
        <v>71656.7</v>
      </c>
      <c r="AD68" s="101">
        <v>2027</v>
      </c>
    </row>
    <row r="69" spans="1:31" s="5" customFormat="1" ht="38.25" customHeight="1" x14ac:dyDescent="0.25">
      <c r="A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30" t="s">
        <v>73</v>
      </c>
      <c r="U69" s="119" t="s">
        <v>3</v>
      </c>
      <c r="V69" s="131">
        <v>15</v>
      </c>
      <c r="W69" s="131">
        <v>15</v>
      </c>
      <c r="X69" s="131">
        <v>15</v>
      </c>
      <c r="Y69" s="131">
        <v>15</v>
      </c>
      <c r="Z69" s="131">
        <v>0</v>
      </c>
      <c r="AA69" s="131">
        <v>0</v>
      </c>
      <c r="AB69" s="31">
        <v>15</v>
      </c>
      <c r="AC69" s="131">
        <v>15</v>
      </c>
      <c r="AD69" s="9">
        <v>2027</v>
      </c>
    </row>
    <row r="70" spans="1:31" s="5" customFormat="1" ht="117" customHeight="1" x14ac:dyDescent="0.25">
      <c r="A70" s="85"/>
      <c r="B70" s="8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30" t="s">
        <v>74</v>
      </c>
      <c r="U70" s="119" t="s">
        <v>14</v>
      </c>
      <c r="V70" s="10">
        <v>33.299999999999997</v>
      </c>
      <c r="W70" s="10">
        <v>33.299999999999997</v>
      </c>
      <c r="X70" s="10">
        <v>33.299999999999997</v>
      </c>
      <c r="Y70" s="10">
        <v>43.9</v>
      </c>
      <c r="Z70" s="10">
        <v>0</v>
      </c>
      <c r="AA70" s="10">
        <v>0</v>
      </c>
      <c r="AB70" s="10">
        <v>43.9</v>
      </c>
      <c r="AC70" s="10">
        <v>43.9</v>
      </c>
      <c r="AD70" s="9">
        <v>2027</v>
      </c>
    </row>
    <row r="71" spans="1:31" s="5" customFormat="1" ht="59.25" customHeight="1" x14ac:dyDescent="0.25">
      <c r="A71" s="4"/>
      <c r="C71" s="6">
        <v>0</v>
      </c>
      <c r="D71" s="6">
        <v>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2</v>
      </c>
      <c r="L71" s="6">
        <v>1</v>
      </c>
      <c r="M71" s="6">
        <v>0</v>
      </c>
      <c r="N71" s="6">
        <v>4</v>
      </c>
      <c r="O71" s="6">
        <v>9</v>
      </c>
      <c r="P71" s="6">
        <v>9</v>
      </c>
      <c r="Q71" s="76">
        <v>9</v>
      </c>
      <c r="R71" s="24">
        <v>9</v>
      </c>
      <c r="S71" s="24">
        <v>9</v>
      </c>
      <c r="T71" s="132" t="s">
        <v>116</v>
      </c>
      <c r="U71" s="119" t="s">
        <v>13</v>
      </c>
      <c r="V71" s="34">
        <f>1126.4+8549.2</f>
        <v>9675.6</v>
      </c>
      <c r="W71" s="34">
        <v>8165.5</v>
      </c>
      <c r="X71" s="34">
        <v>607</v>
      </c>
      <c r="Y71" s="10">
        <v>5415.4</v>
      </c>
      <c r="Z71" s="34">
        <v>0</v>
      </c>
      <c r="AA71" s="34">
        <v>0</v>
      </c>
      <c r="AB71" s="34">
        <v>0</v>
      </c>
      <c r="AC71" s="34">
        <f>AA71+Z71+Y71+X71+W71+V71+AB71</f>
        <v>23863.5</v>
      </c>
      <c r="AD71" s="9">
        <v>2024</v>
      </c>
    </row>
    <row r="72" spans="1:31" s="5" customFormat="1" ht="39.75" customHeight="1" x14ac:dyDescent="0.3">
      <c r="A72" s="4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30" t="s">
        <v>108</v>
      </c>
      <c r="U72" s="119" t="s">
        <v>3</v>
      </c>
      <c r="V72" s="131">
        <v>2</v>
      </c>
      <c r="W72" s="33">
        <v>2</v>
      </c>
      <c r="X72" s="31">
        <v>1</v>
      </c>
      <c r="Y72" s="31">
        <v>2</v>
      </c>
      <c r="Z72" s="33">
        <v>0</v>
      </c>
      <c r="AA72" s="33">
        <v>0</v>
      </c>
      <c r="AB72" s="33">
        <v>0</v>
      </c>
      <c r="AC72" s="131">
        <f>V72+W72+X72+Y72+Z72+AA72</f>
        <v>7</v>
      </c>
      <c r="AD72" s="9">
        <v>2024</v>
      </c>
      <c r="AE72" s="87">
        <f>SUM(V72:AA72)</f>
        <v>7</v>
      </c>
    </row>
    <row r="73" spans="1:31" s="5" customFormat="1" ht="58.5" customHeight="1" x14ac:dyDescent="0.25">
      <c r="A73" s="4"/>
      <c r="C73" s="6">
        <v>0</v>
      </c>
      <c r="D73" s="6">
        <v>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2</v>
      </c>
      <c r="L73" s="6">
        <v>1</v>
      </c>
      <c r="M73" s="6">
        <v>0</v>
      </c>
      <c r="N73" s="6">
        <v>4</v>
      </c>
      <c r="O73" s="6">
        <v>9</v>
      </c>
      <c r="P73" s="6">
        <v>9</v>
      </c>
      <c r="Q73" s="76">
        <v>9</v>
      </c>
      <c r="R73" s="24">
        <v>9</v>
      </c>
      <c r="S73" s="24">
        <v>9</v>
      </c>
      <c r="T73" s="30" t="s">
        <v>75</v>
      </c>
      <c r="U73" s="119" t="s">
        <v>13</v>
      </c>
      <c r="V73" s="34">
        <v>0</v>
      </c>
      <c r="W73" s="34">
        <v>0</v>
      </c>
      <c r="X73" s="34">
        <v>0</v>
      </c>
      <c r="Y73" s="34">
        <v>729.1</v>
      </c>
      <c r="Z73" s="34">
        <v>0</v>
      </c>
      <c r="AA73" s="34">
        <v>0</v>
      </c>
      <c r="AB73" s="34">
        <v>1000</v>
      </c>
      <c r="AC73" s="34">
        <f>AA73+Z73+Y73+X73+W73+V73+AB73</f>
        <v>1729.1</v>
      </c>
      <c r="AD73" s="9">
        <v>2027</v>
      </c>
    </row>
    <row r="74" spans="1:31" s="5" customFormat="1" ht="63.75" customHeight="1" x14ac:dyDescent="0.25">
      <c r="A74" s="4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30" t="s">
        <v>102</v>
      </c>
      <c r="U74" s="119" t="s">
        <v>3</v>
      </c>
      <c r="V74" s="33">
        <v>0</v>
      </c>
      <c r="W74" s="31">
        <v>0</v>
      </c>
      <c r="X74" s="31">
        <v>0</v>
      </c>
      <c r="Y74" s="31">
        <v>3</v>
      </c>
      <c r="Z74" s="33">
        <v>0</v>
      </c>
      <c r="AA74" s="33">
        <v>0</v>
      </c>
      <c r="AB74" s="33">
        <v>12</v>
      </c>
      <c r="AC74" s="33">
        <v>15</v>
      </c>
      <c r="AD74" s="9">
        <v>2027</v>
      </c>
    </row>
    <row r="75" spans="1:31" s="82" customFormat="1" ht="60.75" customHeight="1" x14ac:dyDescent="0.25">
      <c r="C75" s="7">
        <v>0</v>
      </c>
      <c r="D75" s="7">
        <v>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2</v>
      </c>
      <c r="L75" s="7">
        <v>1</v>
      </c>
      <c r="M75" s="7">
        <v>0</v>
      </c>
      <c r="N75" s="7">
        <v>4</v>
      </c>
      <c r="O75" s="7">
        <v>9</v>
      </c>
      <c r="P75" s="7">
        <v>9</v>
      </c>
      <c r="Q75" s="7">
        <v>9</v>
      </c>
      <c r="R75" s="7">
        <v>9</v>
      </c>
      <c r="S75" s="7">
        <v>9</v>
      </c>
      <c r="T75" s="30" t="s">
        <v>76</v>
      </c>
      <c r="U75" s="119" t="s">
        <v>13</v>
      </c>
      <c r="V75" s="34">
        <v>0</v>
      </c>
      <c r="W75" s="34">
        <v>0</v>
      </c>
      <c r="X75" s="34">
        <v>1066.4000000000001</v>
      </c>
      <c r="Y75" s="34">
        <v>2397.6999999999998</v>
      </c>
      <c r="Z75" s="34">
        <v>0</v>
      </c>
      <c r="AA75" s="34">
        <v>0</v>
      </c>
      <c r="AB75" s="34">
        <v>42000</v>
      </c>
      <c r="AC75" s="34">
        <f>AA75+Z75+Y75+X75+W75+V75+AB75</f>
        <v>45464.1</v>
      </c>
      <c r="AD75" s="9">
        <v>2027</v>
      </c>
    </row>
    <row r="76" spans="1:31" s="82" customFormat="1" ht="60.75" customHeight="1" x14ac:dyDescent="0.25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30" t="s">
        <v>103</v>
      </c>
      <c r="U76" s="119" t="s">
        <v>3</v>
      </c>
      <c r="V76" s="116" t="s">
        <v>16</v>
      </c>
      <c r="W76" s="33">
        <v>0</v>
      </c>
      <c r="X76" s="33">
        <v>1</v>
      </c>
      <c r="Y76" s="33">
        <v>4</v>
      </c>
      <c r="Z76" s="33">
        <v>0</v>
      </c>
      <c r="AA76" s="33">
        <v>0</v>
      </c>
      <c r="AB76" s="33">
        <v>1</v>
      </c>
      <c r="AC76" s="116" t="s">
        <v>138</v>
      </c>
      <c r="AD76" s="9">
        <v>2027</v>
      </c>
      <c r="AE76" s="117"/>
    </row>
    <row r="77" spans="1:31" s="5" customFormat="1" ht="61.5" customHeight="1" x14ac:dyDescent="0.35">
      <c r="A77" s="4"/>
      <c r="C77" s="6">
        <v>0</v>
      </c>
      <c r="D77" s="6">
        <v>1</v>
      </c>
      <c r="E77" s="6">
        <v>0</v>
      </c>
      <c r="F77" s="6">
        <v>0</v>
      </c>
      <c r="G77" s="6">
        <v>7</v>
      </c>
      <c r="H77" s="6">
        <v>0</v>
      </c>
      <c r="I77" s="6">
        <v>3</v>
      </c>
      <c r="J77" s="6">
        <v>0</v>
      </c>
      <c r="K77" s="6">
        <v>2</v>
      </c>
      <c r="L77" s="6">
        <v>1</v>
      </c>
      <c r="M77" s="6" t="s">
        <v>41</v>
      </c>
      <c r="N77" s="6">
        <v>1</v>
      </c>
      <c r="O77" s="6">
        <v>5</v>
      </c>
      <c r="P77" s="6">
        <v>5</v>
      </c>
      <c r="Q77" s="6">
        <v>1</v>
      </c>
      <c r="R77" s="23">
        <v>9</v>
      </c>
      <c r="S77" s="24">
        <v>5</v>
      </c>
      <c r="T77" s="30" t="s">
        <v>77</v>
      </c>
      <c r="U77" s="119" t="s">
        <v>12</v>
      </c>
      <c r="V77" s="133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9">
        <v>2027</v>
      </c>
      <c r="AE77" s="109"/>
    </row>
    <row r="78" spans="1:31" s="5" customFormat="1" ht="64.5" customHeight="1" x14ac:dyDescent="0.25">
      <c r="A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30" t="s">
        <v>104</v>
      </c>
      <c r="U78" s="119" t="s">
        <v>3</v>
      </c>
      <c r="V78" s="33">
        <v>0</v>
      </c>
      <c r="W78" s="33">
        <v>0</v>
      </c>
      <c r="X78" s="33">
        <v>0</v>
      </c>
      <c r="Y78" s="33">
        <v>0</v>
      </c>
      <c r="Z78" s="33">
        <v>0</v>
      </c>
      <c r="AA78" s="33">
        <v>0</v>
      </c>
      <c r="AB78" s="33">
        <v>0</v>
      </c>
      <c r="AC78" s="116" t="s">
        <v>16</v>
      </c>
      <c r="AD78" s="9">
        <v>2027</v>
      </c>
    </row>
    <row r="79" spans="1:31" s="5" customFormat="1" ht="37.5" customHeight="1" x14ac:dyDescent="0.25">
      <c r="A79" s="4"/>
      <c r="C79" s="35">
        <v>0</v>
      </c>
      <c r="D79" s="6">
        <v>1</v>
      </c>
      <c r="E79" s="6">
        <v>0</v>
      </c>
      <c r="F79" s="6">
        <v>0</v>
      </c>
      <c r="G79" s="6">
        <v>8</v>
      </c>
      <c r="H79" s="6">
        <v>0</v>
      </c>
      <c r="I79" s="6">
        <v>1</v>
      </c>
      <c r="J79" s="6">
        <v>0</v>
      </c>
      <c r="K79" s="6">
        <v>2</v>
      </c>
      <c r="L79" s="6">
        <v>1</v>
      </c>
      <c r="M79" s="6">
        <v>0</v>
      </c>
      <c r="N79" s="6">
        <v>4</v>
      </c>
      <c r="O79" s="6">
        <v>9</v>
      </c>
      <c r="P79" s="6">
        <v>9</v>
      </c>
      <c r="Q79" s="76">
        <v>9</v>
      </c>
      <c r="R79" s="24">
        <v>9</v>
      </c>
      <c r="S79" s="24">
        <v>9</v>
      </c>
      <c r="T79" s="30" t="s">
        <v>118</v>
      </c>
      <c r="U79" s="119" t="s">
        <v>13</v>
      </c>
      <c r="V79" s="34">
        <v>0</v>
      </c>
      <c r="W79" s="34">
        <v>0</v>
      </c>
      <c r="X79" s="34">
        <v>0</v>
      </c>
      <c r="Y79" s="34">
        <v>600</v>
      </c>
      <c r="Z79" s="34">
        <v>0</v>
      </c>
      <c r="AA79" s="34">
        <v>0</v>
      </c>
      <c r="AB79" s="34">
        <v>0</v>
      </c>
      <c r="AC79" s="34">
        <f>AA79+Z79+Y79+X79+W79+V79+AB79</f>
        <v>600</v>
      </c>
      <c r="AD79" s="9">
        <v>2024</v>
      </c>
    </row>
    <row r="80" spans="1:31" s="5" customFormat="1" ht="60" customHeight="1" x14ac:dyDescent="0.25">
      <c r="A80" s="88"/>
      <c r="B80" s="89"/>
      <c r="C80" s="90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0"/>
      <c r="T80" s="30" t="s">
        <v>119</v>
      </c>
      <c r="U80" s="119" t="s">
        <v>3</v>
      </c>
      <c r="V80" s="33">
        <v>0</v>
      </c>
      <c r="W80" s="33">
        <v>0</v>
      </c>
      <c r="X80" s="33">
        <v>0</v>
      </c>
      <c r="Y80" s="33">
        <v>1</v>
      </c>
      <c r="Z80" s="33">
        <v>0</v>
      </c>
      <c r="AA80" s="33">
        <v>0</v>
      </c>
      <c r="AB80" s="33">
        <v>0</v>
      </c>
      <c r="AC80" s="33">
        <v>1</v>
      </c>
      <c r="AD80" s="9">
        <v>2024</v>
      </c>
    </row>
    <row r="81" spans="1:31" s="5" customFormat="1" ht="77.25" customHeight="1" x14ac:dyDescent="0.35">
      <c r="A81" s="4"/>
      <c r="C81" s="6">
        <v>0</v>
      </c>
      <c r="D81" s="6">
        <v>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2</v>
      </c>
      <c r="L81" s="6">
        <v>1</v>
      </c>
      <c r="M81" s="6">
        <v>0</v>
      </c>
      <c r="N81" s="6">
        <v>4</v>
      </c>
      <c r="O81" s="6">
        <v>9</v>
      </c>
      <c r="P81" s="6">
        <v>9</v>
      </c>
      <c r="Q81" s="6">
        <v>9</v>
      </c>
      <c r="R81" s="24">
        <v>9</v>
      </c>
      <c r="S81" s="24">
        <v>9</v>
      </c>
      <c r="T81" s="30" t="s">
        <v>78</v>
      </c>
      <c r="U81" s="119" t="s">
        <v>13</v>
      </c>
      <c r="V81" s="133">
        <v>0</v>
      </c>
      <c r="W81" s="133">
        <v>0</v>
      </c>
      <c r="X81" s="133">
        <v>0</v>
      </c>
      <c r="Y81" s="133">
        <v>0</v>
      </c>
      <c r="Z81" s="133">
        <v>0</v>
      </c>
      <c r="AA81" s="133">
        <v>0</v>
      </c>
      <c r="AB81" s="133">
        <v>0</v>
      </c>
      <c r="AC81" s="34">
        <f>AA81+Z81+Y81+V81+X81+W81</f>
        <v>0</v>
      </c>
      <c r="AD81" s="9">
        <v>2027</v>
      </c>
      <c r="AE81" s="109"/>
    </row>
    <row r="82" spans="1:31" s="5" customFormat="1" ht="59.25" customHeight="1" x14ac:dyDescent="0.25">
      <c r="A82" s="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30" t="s">
        <v>105</v>
      </c>
      <c r="U82" s="119" t="s">
        <v>3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33">
        <v>0</v>
      </c>
      <c r="AD82" s="9">
        <v>2027</v>
      </c>
    </row>
    <row r="83" spans="1:31" s="5" customFormat="1" ht="64.5" customHeight="1" x14ac:dyDescent="0.25">
      <c r="A83" s="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20" t="s">
        <v>79</v>
      </c>
      <c r="U83" s="14" t="s">
        <v>12</v>
      </c>
      <c r="V83" s="15">
        <f t="shared" ref="V83:AA83" si="5">V84+V101</f>
        <v>16025.2</v>
      </c>
      <c r="W83" s="15">
        <f t="shared" si="5"/>
        <v>29162.199999999997</v>
      </c>
      <c r="X83" s="15">
        <f t="shared" si="5"/>
        <v>14938.400000000001</v>
      </c>
      <c r="Y83" s="15">
        <f>Y84+Y101</f>
        <v>35582.6</v>
      </c>
      <c r="Z83" s="15">
        <f t="shared" si="5"/>
        <v>20562.400000000001</v>
      </c>
      <c r="AA83" s="15">
        <f t="shared" si="5"/>
        <v>20562.400000000001</v>
      </c>
      <c r="AB83" s="15">
        <f>AB84+AB101</f>
        <v>31292.7</v>
      </c>
      <c r="AC83" s="15">
        <f>SUM(V83:AB83)</f>
        <v>168125.9</v>
      </c>
      <c r="AD83" s="101">
        <v>2027</v>
      </c>
    </row>
    <row r="84" spans="1:31" s="5" customFormat="1" ht="57" customHeight="1" x14ac:dyDescent="0.3">
      <c r="A84" s="4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30" t="s">
        <v>80</v>
      </c>
      <c r="U84" s="14" t="s">
        <v>12</v>
      </c>
      <c r="V84" s="15">
        <f>V88+V90+V91+V97+V98</f>
        <v>7817.8</v>
      </c>
      <c r="W84" s="15">
        <f>W88+W90+W93+W94+W95+W97+W98</f>
        <v>19697.599999999999</v>
      </c>
      <c r="X84" s="15">
        <f>X88+X90+X97+X98</f>
        <v>4460.2</v>
      </c>
      <c r="Y84" s="15">
        <f>Y88+Y90+Y97+Y98+Y99</f>
        <v>18920.399999999998</v>
      </c>
      <c r="Z84" s="15">
        <f t="shared" ref="Z84:AA84" si="6">Z88+Z90+Z97+Z98</f>
        <v>3900.2</v>
      </c>
      <c r="AA84" s="15">
        <f t="shared" si="6"/>
        <v>3900.2</v>
      </c>
      <c r="AB84" s="15">
        <f>AB88+AB90</f>
        <v>14630.5</v>
      </c>
      <c r="AC84" s="15">
        <f>SUM(V84:AB84)</f>
        <v>73326.899999999994</v>
      </c>
      <c r="AD84" s="101">
        <v>2027</v>
      </c>
    </row>
    <row r="85" spans="1:31" s="5" customFormat="1" ht="36.75" customHeight="1" x14ac:dyDescent="0.25">
      <c r="A85" s="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30" t="s">
        <v>81</v>
      </c>
      <c r="U85" s="119" t="s">
        <v>14</v>
      </c>
      <c r="V85" s="10">
        <v>30</v>
      </c>
      <c r="W85" s="10">
        <v>55.2</v>
      </c>
      <c r="X85" s="10">
        <v>55.2</v>
      </c>
      <c r="Y85" s="10">
        <v>58.3</v>
      </c>
      <c r="Z85" s="10">
        <v>58.3</v>
      </c>
      <c r="AA85" s="10">
        <v>58.6</v>
      </c>
      <c r="AB85" s="10">
        <v>58.6</v>
      </c>
      <c r="AC85" s="10">
        <v>58.6</v>
      </c>
      <c r="AD85" s="9">
        <v>2027</v>
      </c>
    </row>
    <row r="86" spans="1:31" s="5" customFormat="1" ht="38.25" customHeight="1" x14ac:dyDescent="0.4">
      <c r="A86" s="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11" t="s">
        <v>112</v>
      </c>
      <c r="U86" s="119" t="s">
        <v>3</v>
      </c>
      <c r="V86" s="8">
        <v>46</v>
      </c>
      <c r="W86" s="8">
        <v>47</v>
      </c>
      <c r="X86" s="8">
        <v>48</v>
      </c>
      <c r="Y86" s="8">
        <v>48</v>
      </c>
      <c r="Z86" s="8">
        <v>48</v>
      </c>
      <c r="AA86" s="8">
        <v>48</v>
      </c>
      <c r="AB86" s="8">
        <v>48</v>
      </c>
      <c r="AC86" s="8">
        <v>48</v>
      </c>
      <c r="AD86" s="9">
        <v>2027</v>
      </c>
      <c r="AE86" s="92"/>
    </row>
    <row r="87" spans="1:31" s="5" customFormat="1" ht="81" customHeight="1" x14ac:dyDescent="0.25">
      <c r="A87" s="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11" t="s">
        <v>82</v>
      </c>
      <c r="U87" s="119" t="s">
        <v>14</v>
      </c>
      <c r="V87" s="10">
        <v>8.5</v>
      </c>
      <c r="W87" s="10">
        <v>8.5</v>
      </c>
      <c r="X87" s="10">
        <v>8.5</v>
      </c>
      <c r="Y87" s="10">
        <v>14.5</v>
      </c>
      <c r="Z87" s="10">
        <v>14.5</v>
      </c>
      <c r="AA87" s="10">
        <v>14.5</v>
      </c>
      <c r="AB87" s="10">
        <v>14.5</v>
      </c>
      <c r="AC87" s="10">
        <v>14.5</v>
      </c>
      <c r="AD87" s="9">
        <v>2027</v>
      </c>
    </row>
    <row r="88" spans="1:31" s="5" customFormat="1" ht="45.75" customHeight="1" x14ac:dyDescent="0.35">
      <c r="A88" s="4"/>
      <c r="C88" s="6">
        <v>0</v>
      </c>
      <c r="D88" s="6">
        <v>1</v>
      </c>
      <c r="E88" s="6">
        <v>0</v>
      </c>
      <c r="F88" s="6">
        <v>0</v>
      </c>
      <c r="G88" s="6">
        <v>8</v>
      </c>
      <c r="H88" s="6">
        <v>0</v>
      </c>
      <c r="I88" s="6">
        <v>1</v>
      </c>
      <c r="J88" s="6">
        <v>0</v>
      </c>
      <c r="K88" s="6">
        <v>2</v>
      </c>
      <c r="L88" s="6">
        <v>2</v>
      </c>
      <c r="M88" s="6">
        <v>0</v>
      </c>
      <c r="N88" s="6">
        <v>1</v>
      </c>
      <c r="O88" s="6">
        <v>9</v>
      </c>
      <c r="P88" s="6">
        <v>9</v>
      </c>
      <c r="Q88" s="76">
        <v>9</v>
      </c>
      <c r="R88" s="24">
        <v>9</v>
      </c>
      <c r="S88" s="24">
        <v>9</v>
      </c>
      <c r="T88" s="30" t="s">
        <v>83</v>
      </c>
      <c r="U88" s="119" t="s">
        <v>12</v>
      </c>
      <c r="V88" s="10">
        <v>7701.1</v>
      </c>
      <c r="W88" s="10">
        <v>10169.4</v>
      </c>
      <c r="X88" s="10">
        <v>4447.7</v>
      </c>
      <c r="Y88" s="10">
        <f>3580.7+3626.7</f>
        <v>7207.4</v>
      </c>
      <c r="Z88" s="10">
        <v>3887.2</v>
      </c>
      <c r="AA88" s="10">
        <v>3887.2</v>
      </c>
      <c r="AB88" s="10">
        <v>14617.5</v>
      </c>
      <c r="AC88" s="34">
        <f>SUM(V88:AB88)</f>
        <v>51917.499999999993</v>
      </c>
      <c r="AD88" s="9">
        <v>2027</v>
      </c>
      <c r="AE88" s="83"/>
    </row>
    <row r="89" spans="1:31" s="5" customFormat="1" ht="38.25" customHeight="1" x14ac:dyDescent="0.35">
      <c r="A89" s="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93"/>
      <c r="Q89" s="93"/>
      <c r="R89" s="93"/>
      <c r="S89" s="93"/>
      <c r="T89" s="30" t="s">
        <v>98</v>
      </c>
      <c r="U89" s="119" t="s">
        <v>3</v>
      </c>
      <c r="V89" s="116" t="s">
        <v>95</v>
      </c>
      <c r="W89" s="116" t="s">
        <v>96</v>
      </c>
      <c r="X89" s="116" t="s">
        <v>97</v>
      </c>
      <c r="Y89" s="116" t="s">
        <v>125</v>
      </c>
      <c r="Z89" s="116" t="s">
        <v>141</v>
      </c>
      <c r="AA89" s="116" t="s">
        <v>125</v>
      </c>
      <c r="AB89" s="116" t="s">
        <v>125</v>
      </c>
      <c r="AC89" s="32" t="s">
        <v>125</v>
      </c>
      <c r="AD89" s="9">
        <v>2027</v>
      </c>
      <c r="AE89" s="109">
        <v>80</v>
      </c>
    </row>
    <row r="90" spans="1:31" s="5" customFormat="1" ht="44.25" customHeight="1" x14ac:dyDescent="0.25">
      <c r="A90" s="4"/>
      <c r="C90" s="6">
        <v>0</v>
      </c>
      <c r="D90" s="6">
        <v>1</v>
      </c>
      <c r="E90" s="6">
        <v>0</v>
      </c>
      <c r="F90" s="6">
        <v>0</v>
      </c>
      <c r="G90" s="6">
        <v>8</v>
      </c>
      <c r="H90" s="6">
        <v>0</v>
      </c>
      <c r="I90" s="6">
        <v>1</v>
      </c>
      <c r="J90" s="6">
        <v>0</v>
      </c>
      <c r="K90" s="6">
        <v>2</v>
      </c>
      <c r="L90" s="6">
        <v>2</v>
      </c>
      <c r="M90" s="6">
        <v>0</v>
      </c>
      <c r="N90" s="6">
        <v>1</v>
      </c>
      <c r="O90" s="6">
        <v>9</v>
      </c>
      <c r="P90" s="6">
        <v>9</v>
      </c>
      <c r="Q90" s="6">
        <v>9</v>
      </c>
      <c r="R90" s="24">
        <v>9</v>
      </c>
      <c r="S90" s="24">
        <v>9</v>
      </c>
      <c r="T90" s="152" t="s">
        <v>84</v>
      </c>
      <c r="U90" s="138" t="s">
        <v>12</v>
      </c>
      <c r="V90" s="34">
        <v>94.7</v>
      </c>
      <c r="W90" s="34">
        <v>25.4</v>
      </c>
      <c r="X90" s="34">
        <v>12.5</v>
      </c>
      <c r="Y90" s="34">
        <v>13</v>
      </c>
      <c r="Z90" s="34">
        <v>13</v>
      </c>
      <c r="AA90" s="34">
        <v>13</v>
      </c>
      <c r="AB90" s="10">
        <v>13</v>
      </c>
      <c r="AC90" s="34">
        <f>AA90+Z90+Y90+X90+W90+V90+AB90</f>
        <v>184.60000000000002</v>
      </c>
      <c r="AD90" s="9">
        <v>2027</v>
      </c>
    </row>
    <row r="91" spans="1:31" s="5" customFormat="1" ht="33.75" customHeight="1" x14ac:dyDescent="0.25">
      <c r="A91" s="4"/>
      <c r="C91" s="6">
        <v>0</v>
      </c>
      <c r="D91" s="6">
        <v>0</v>
      </c>
      <c r="E91" s="6">
        <v>6</v>
      </c>
      <c r="F91" s="6">
        <v>0</v>
      </c>
      <c r="G91" s="6">
        <v>8</v>
      </c>
      <c r="H91" s="6">
        <v>0</v>
      </c>
      <c r="I91" s="6">
        <v>1</v>
      </c>
      <c r="J91" s="6">
        <v>0</v>
      </c>
      <c r="K91" s="6">
        <v>2</v>
      </c>
      <c r="L91" s="6">
        <v>2</v>
      </c>
      <c r="M91" s="6">
        <v>0</v>
      </c>
      <c r="N91" s="6">
        <v>1</v>
      </c>
      <c r="O91" s="6">
        <v>9</v>
      </c>
      <c r="P91" s="6">
        <v>9</v>
      </c>
      <c r="Q91" s="6">
        <v>9</v>
      </c>
      <c r="R91" s="24">
        <v>9</v>
      </c>
      <c r="S91" s="24">
        <v>9</v>
      </c>
      <c r="T91" s="152"/>
      <c r="U91" s="138"/>
      <c r="V91" s="34">
        <v>22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22</v>
      </c>
      <c r="AD91" s="9">
        <v>2021</v>
      </c>
    </row>
    <row r="92" spans="1:31" s="5" customFormat="1" ht="21" customHeight="1" x14ac:dyDescent="0.3">
      <c r="A92" s="4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30" t="s">
        <v>85</v>
      </c>
      <c r="U92" s="119" t="s">
        <v>3</v>
      </c>
      <c r="V92" s="31">
        <v>3</v>
      </c>
      <c r="W92" s="31">
        <v>1</v>
      </c>
      <c r="X92" s="31">
        <v>1</v>
      </c>
      <c r="Y92" s="31">
        <v>1</v>
      </c>
      <c r="Z92" s="31">
        <v>1</v>
      </c>
      <c r="AA92" s="31">
        <v>1</v>
      </c>
      <c r="AB92" s="31">
        <v>1</v>
      </c>
      <c r="AC92" s="31">
        <v>3</v>
      </c>
      <c r="AD92" s="9">
        <v>2027</v>
      </c>
    </row>
    <row r="93" spans="1:31" s="5" customFormat="1" ht="21" customHeight="1" x14ac:dyDescent="0.25">
      <c r="A93" s="4"/>
      <c r="C93" s="6">
        <v>0</v>
      </c>
      <c r="D93" s="6">
        <v>0</v>
      </c>
      <c r="E93" s="6">
        <v>4</v>
      </c>
      <c r="F93" s="6">
        <v>0</v>
      </c>
      <c r="G93" s="6">
        <v>8</v>
      </c>
      <c r="H93" s="6">
        <v>0</v>
      </c>
      <c r="I93" s="6">
        <v>1</v>
      </c>
      <c r="J93" s="6">
        <v>0</v>
      </c>
      <c r="K93" s="6">
        <v>2</v>
      </c>
      <c r="L93" s="6">
        <v>2</v>
      </c>
      <c r="M93" s="6">
        <v>0</v>
      </c>
      <c r="N93" s="6">
        <v>1</v>
      </c>
      <c r="O93" s="6">
        <v>0</v>
      </c>
      <c r="P93" s="6">
        <v>0</v>
      </c>
      <c r="Q93" s="6">
        <v>7</v>
      </c>
      <c r="R93" s="6">
        <v>1</v>
      </c>
      <c r="S93" s="6">
        <v>2</v>
      </c>
      <c r="T93" s="152" t="s">
        <v>117</v>
      </c>
      <c r="U93" s="138" t="s">
        <v>12</v>
      </c>
      <c r="V93" s="34">
        <v>0</v>
      </c>
      <c r="W93" s="34">
        <v>3287.2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f>SUM(V93:AA93)</f>
        <v>3287.2</v>
      </c>
      <c r="AD93" s="9">
        <v>2022</v>
      </c>
    </row>
    <row r="94" spans="1:31" s="5" customFormat="1" ht="19.5" customHeight="1" x14ac:dyDescent="0.25">
      <c r="A94" s="4"/>
      <c r="C94" s="6">
        <v>0</v>
      </c>
      <c r="D94" s="6">
        <v>0</v>
      </c>
      <c r="E94" s="6">
        <v>4</v>
      </c>
      <c r="F94" s="6">
        <v>0</v>
      </c>
      <c r="G94" s="6">
        <v>8</v>
      </c>
      <c r="H94" s="6">
        <v>0</v>
      </c>
      <c r="I94" s="6">
        <v>1</v>
      </c>
      <c r="J94" s="6">
        <v>0</v>
      </c>
      <c r="K94" s="6">
        <v>2</v>
      </c>
      <c r="L94" s="6">
        <v>2</v>
      </c>
      <c r="M94" s="6">
        <v>0</v>
      </c>
      <c r="N94" s="6">
        <v>1</v>
      </c>
      <c r="O94" s="6" t="s">
        <v>36</v>
      </c>
      <c r="P94" s="6">
        <v>0</v>
      </c>
      <c r="Q94" s="6">
        <v>7</v>
      </c>
      <c r="R94" s="6">
        <v>1</v>
      </c>
      <c r="S94" s="6">
        <v>2</v>
      </c>
      <c r="T94" s="152"/>
      <c r="U94" s="138"/>
      <c r="V94" s="34">
        <v>0</v>
      </c>
      <c r="W94" s="34">
        <v>621.6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f>SUM(V94:AA94)</f>
        <v>621.6</v>
      </c>
      <c r="AD94" s="9">
        <v>2022</v>
      </c>
    </row>
    <row r="95" spans="1:31" s="5" customFormat="1" ht="23.25" customHeight="1" x14ac:dyDescent="0.25">
      <c r="A95" s="4"/>
      <c r="C95" s="6">
        <v>0</v>
      </c>
      <c r="D95" s="6">
        <v>0</v>
      </c>
      <c r="E95" s="6">
        <v>4</v>
      </c>
      <c r="F95" s="6">
        <v>0</v>
      </c>
      <c r="G95" s="6">
        <v>8</v>
      </c>
      <c r="H95" s="6">
        <v>0</v>
      </c>
      <c r="I95" s="6">
        <v>1</v>
      </c>
      <c r="J95" s="6">
        <v>0</v>
      </c>
      <c r="K95" s="6">
        <v>2</v>
      </c>
      <c r="L95" s="6">
        <v>2</v>
      </c>
      <c r="M95" s="6">
        <v>0</v>
      </c>
      <c r="N95" s="6">
        <v>1</v>
      </c>
      <c r="O95" s="6">
        <v>1</v>
      </c>
      <c r="P95" s="6">
        <v>0</v>
      </c>
      <c r="Q95" s="6">
        <v>7</v>
      </c>
      <c r="R95" s="24">
        <v>1</v>
      </c>
      <c r="S95" s="24">
        <v>2</v>
      </c>
      <c r="T95" s="152"/>
      <c r="U95" s="138"/>
      <c r="V95" s="34">
        <v>0</v>
      </c>
      <c r="W95" s="34">
        <v>5594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f>SUM(V95:AA95)</f>
        <v>5594</v>
      </c>
      <c r="AD95" s="9">
        <v>2022</v>
      </c>
    </row>
    <row r="96" spans="1:31" s="5" customFormat="1" ht="22.5" customHeight="1" x14ac:dyDescent="0.3">
      <c r="A96" s="4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30" t="s">
        <v>113</v>
      </c>
      <c r="U96" s="119" t="s">
        <v>109</v>
      </c>
      <c r="V96" s="31">
        <v>0</v>
      </c>
      <c r="W96" s="33">
        <v>421.8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3">
        <v>421.8</v>
      </c>
      <c r="AD96" s="9">
        <v>2022</v>
      </c>
    </row>
    <row r="97" spans="1:31" s="5" customFormat="1" ht="32.25" customHeight="1" x14ac:dyDescent="0.25">
      <c r="A97" s="4"/>
      <c r="C97" s="6">
        <v>0</v>
      </c>
      <c r="D97" s="6">
        <v>0</v>
      </c>
      <c r="E97" s="6">
        <v>6</v>
      </c>
      <c r="F97" s="6">
        <v>0</v>
      </c>
      <c r="G97" s="6">
        <v>8</v>
      </c>
      <c r="H97" s="6">
        <v>0</v>
      </c>
      <c r="I97" s="6">
        <v>1</v>
      </c>
      <c r="J97" s="6">
        <v>0</v>
      </c>
      <c r="K97" s="6">
        <v>2</v>
      </c>
      <c r="L97" s="6">
        <v>2</v>
      </c>
      <c r="M97" s="6">
        <v>0</v>
      </c>
      <c r="N97" s="6">
        <v>1</v>
      </c>
      <c r="O97" s="6">
        <v>1</v>
      </c>
      <c r="P97" s="6">
        <v>1</v>
      </c>
      <c r="Q97" s="6">
        <v>3</v>
      </c>
      <c r="R97" s="24">
        <v>0</v>
      </c>
      <c r="S97" s="24">
        <v>0</v>
      </c>
      <c r="T97" s="152" t="s">
        <v>131</v>
      </c>
      <c r="U97" s="138" t="s">
        <v>12</v>
      </c>
      <c r="V97" s="34">
        <v>0</v>
      </c>
      <c r="W97" s="34">
        <v>0</v>
      </c>
      <c r="X97" s="34">
        <v>0</v>
      </c>
      <c r="Y97" s="34">
        <v>6666.2</v>
      </c>
      <c r="Z97" s="34">
        <v>0</v>
      </c>
      <c r="AA97" s="34">
        <v>0</v>
      </c>
      <c r="AB97" s="34">
        <v>0</v>
      </c>
      <c r="AC97" s="34">
        <f>Y97</f>
        <v>6666.2</v>
      </c>
      <c r="AD97" s="9">
        <v>2024</v>
      </c>
    </row>
    <row r="98" spans="1:31" s="5" customFormat="1" ht="33.75" customHeight="1" x14ac:dyDescent="0.25">
      <c r="A98" s="4"/>
      <c r="C98" s="6">
        <v>0</v>
      </c>
      <c r="D98" s="6">
        <v>0</v>
      </c>
      <c r="E98" s="6">
        <v>6</v>
      </c>
      <c r="F98" s="6">
        <v>0</v>
      </c>
      <c r="G98" s="6">
        <v>8</v>
      </c>
      <c r="H98" s="6">
        <v>0</v>
      </c>
      <c r="I98" s="6">
        <v>1</v>
      </c>
      <c r="J98" s="6">
        <v>0</v>
      </c>
      <c r="K98" s="6">
        <v>2</v>
      </c>
      <c r="L98" s="6">
        <v>2</v>
      </c>
      <c r="M98" s="6">
        <v>0</v>
      </c>
      <c r="N98" s="6">
        <v>1</v>
      </c>
      <c r="O98" s="6" t="s">
        <v>36</v>
      </c>
      <c r="P98" s="6">
        <v>1</v>
      </c>
      <c r="Q98" s="6">
        <v>3</v>
      </c>
      <c r="R98" s="24">
        <v>0</v>
      </c>
      <c r="S98" s="24">
        <v>0</v>
      </c>
      <c r="T98" s="152"/>
      <c r="U98" s="138"/>
      <c r="V98" s="34">
        <v>0</v>
      </c>
      <c r="W98" s="34">
        <v>0</v>
      </c>
      <c r="X98" s="34">
        <v>0</v>
      </c>
      <c r="Y98" s="34">
        <v>5032.8</v>
      </c>
      <c r="Z98" s="34">
        <v>0</v>
      </c>
      <c r="AA98" s="34">
        <v>0</v>
      </c>
      <c r="AB98" s="34">
        <v>0</v>
      </c>
      <c r="AC98" s="34">
        <f>Y98</f>
        <v>5032.8</v>
      </c>
      <c r="AD98" s="9">
        <v>2024</v>
      </c>
    </row>
    <row r="99" spans="1:31" s="5" customFormat="1" ht="33.75" customHeight="1" x14ac:dyDescent="0.25">
      <c r="A99" s="4"/>
      <c r="C99" s="6">
        <v>0</v>
      </c>
      <c r="D99" s="6">
        <v>0</v>
      </c>
      <c r="E99" s="6">
        <v>6</v>
      </c>
      <c r="F99" s="6">
        <v>0</v>
      </c>
      <c r="G99" s="6">
        <v>8</v>
      </c>
      <c r="H99" s="6">
        <v>0</v>
      </c>
      <c r="I99" s="6">
        <v>1</v>
      </c>
      <c r="J99" s="6">
        <v>0</v>
      </c>
      <c r="K99" s="6">
        <v>2</v>
      </c>
      <c r="L99" s="6">
        <v>2</v>
      </c>
      <c r="M99" s="6">
        <v>0</v>
      </c>
      <c r="N99" s="6">
        <v>1</v>
      </c>
      <c r="O99" s="6" t="s">
        <v>36</v>
      </c>
      <c r="P99" s="6">
        <v>1</v>
      </c>
      <c r="Q99" s="6">
        <v>3</v>
      </c>
      <c r="R99" s="24">
        <v>0</v>
      </c>
      <c r="S99" s="24" t="s">
        <v>129</v>
      </c>
      <c r="T99" s="152"/>
      <c r="U99" s="138"/>
      <c r="V99" s="34">
        <v>0</v>
      </c>
      <c r="W99" s="34">
        <v>0</v>
      </c>
      <c r="X99" s="34">
        <v>0</v>
      </c>
      <c r="Y99" s="34">
        <v>1</v>
      </c>
      <c r="Z99" s="34">
        <v>0</v>
      </c>
      <c r="AA99" s="34">
        <v>0</v>
      </c>
      <c r="AB99" s="34">
        <v>0</v>
      </c>
      <c r="AC99" s="34">
        <f>Y99</f>
        <v>1</v>
      </c>
      <c r="AD99" s="9">
        <v>2024</v>
      </c>
    </row>
    <row r="100" spans="1:31" s="5" customFormat="1" ht="41.25" customHeight="1" x14ac:dyDescent="0.3">
      <c r="A100" s="4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30" t="s">
        <v>130</v>
      </c>
      <c r="U100" s="119" t="s">
        <v>3</v>
      </c>
      <c r="V100" s="31">
        <v>0</v>
      </c>
      <c r="W100" s="31">
        <v>0</v>
      </c>
      <c r="X100" s="31">
        <v>0</v>
      </c>
      <c r="Y100" s="31">
        <v>2</v>
      </c>
      <c r="Z100" s="31">
        <v>0</v>
      </c>
      <c r="AA100" s="31">
        <v>0</v>
      </c>
      <c r="AB100" s="31">
        <v>1</v>
      </c>
      <c r="AC100" s="31">
        <v>3</v>
      </c>
      <c r="AD100" s="9">
        <v>2024</v>
      </c>
    </row>
    <row r="101" spans="1:31" s="82" customFormat="1" ht="40.5" customHeight="1" x14ac:dyDescent="0.3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30" t="s">
        <v>86</v>
      </c>
      <c r="U101" s="14" t="s">
        <v>12</v>
      </c>
      <c r="V101" s="15">
        <f t="shared" ref="V101:AA101" si="7">V103+V105</f>
        <v>8207.4</v>
      </c>
      <c r="W101" s="15">
        <f>W103+W105</f>
        <v>9464.6</v>
      </c>
      <c r="X101" s="15">
        <f>X103+X105+X106</f>
        <v>10478.200000000001</v>
      </c>
      <c r="Y101" s="15">
        <f t="shared" si="7"/>
        <v>16662.2</v>
      </c>
      <c r="Z101" s="15">
        <f t="shared" si="7"/>
        <v>16662.2</v>
      </c>
      <c r="AA101" s="15">
        <f t="shared" si="7"/>
        <v>16662.2</v>
      </c>
      <c r="AB101" s="15">
        <f>AB105+AB103</f>
        <v>16662.2</v>
      </c>
      <c r="AC101" s="100">
        <f>AA101+Z101+Y101+X101+W101+V101+AB101</f>
        <v>94799</v>
      </c>
      <c r="AD101" s="101">
        <v>2027</v>
      </c>
    </row>
    <row r="102" spans="1:31" s="82" customFormat="1" ht="57.75" customHeight="1" x14ac:dyDescent="0.3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1" t="s">
        <v>87</v>
      </c>
      <c r="U102" s="119" t="s">
        <v>14</v>
      </c>
      <c r="V102" s="34">
        <v>93.6</v>
      </c>
      <c r="W102" s="34">
        <v>93.6</v>
      </c>
      <c r="X102" s="34">
        <v>93.6</v>
      </c>
      <c r="Y102" s="34">
        <v>93.6</v>
      </c>
      <c r="Z102" s="34">
        <v>93.6</v>
      </c>
      <c r="AA102" s="34">
        <v>93.6</v>
      </c>
      <c r="AB102" s="34">
        <v>93.6</v>
      </c>
      <c r="AC102" s="34">
        <v>93.6</v>
      </c>
      <c r="AD102" s="9">
        <v>2027</v>
      </c>
      <c r="AE102" s="115"/>
    </row>
    <row r="103" spans="1:31" s="5" customFormat="1" ht="60" customHeight="1" x14ac:dyDescent="0.25">
      <c r="A103" s="4"/>
      <c r="C103" s="6">
        <v>0</v>
      </c>
      <c r="D103" s="6">
        <v>1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2</v>
      </c>
      <c r="L103" s="6">
        <v>2</v>
      </c>
      <c r="M103" s="6">
        <v>0</v>
      </c>
      <c r="N103" s="6">
        <v>2</v>
      </c>
      <c r="O103" s="6">
        <v>9</v>
      </c>
      <c r="P103" s="6">
        <v>9</v>
      </c>
      <c r="Q103" s="6">
        <v>9</v>
      </c>
      <c r="R103" s="24">
        <v>9</v>
      </c>
      <c r="S103" s="24">
        <v>9</v>
      </c>
      <c r="T103" s="20" t="s">
        <v>88</v>
      </c>
      <c r="U103" s="119" t="s">
        <v>12</v>
      </c>
      <c r="V103" s="10">
        <v>0</v>
      </c>
      <c r="W103" s="10">
        <v>54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f>V103+W103+X103+Y103+Z103+AA103+AB103</f>
        <v>54</v>
      </c>
      <c r="AD103" s="9">
        <v>2022</v>
      </c>
    </row>
    <row r="104" spans="1:31" s="5" customFormat="1" ht="43.5" customHeight="1" x14ac:dyDescent="0.3">
      <c r="A104" s="4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21"/>
      <c r="O104" s="21"/>
      <c r="P104" s="21"/>
      <c r="Q104" s="21"/>
      <c r="R104" s="21"/>
      <c r="S104" s="21"/>
      <c r="T104" s="20" t="s">
        <v>106</v>
      </c>
      <c r="U104" s="119" t="s">
        <v>3</v>
      </c>
      <c r="V104" s="8">
        <v>0</v>
      </c>
      <c r="W104" s="8">
        <v>14</v>
      </c>
      <c r="X104" s="8">
        <v>0</v>
      </c>
      <c r="Y104" s="8">
        <v>0</v>
      </c>
      <c r="Z104" s="8">
        <v>14</v>
      </c>
      <c r="AA104" s="8">
        <v>0</v>
      </c>
      <c r="AB104" s="8">
        <v>0</v>
      </c>
      <c r="AC104" s="8">
        <v>14</v>
      </c>
      <c r="AD104" s="9">
        <v>2025</v>
      </c>
    </row>
    <row r="105" spans="1:31" s="5" customFormat="1" ht="39" customHeight="1" x14ac:dyDescent="0.25">
      <c r="A105" s="4"/>
      <c r="C105" s="16">
        <v>0</v>
      </c>
      <c r="D105" s="7">
        <v>1</v>
      </c>
      <c r="E105" s="7">
        <v>0</v>
      </c>
      <c r="F105" s="7">
        <v>0</v>
      </c>
      <c r="G105" s="7">
        <v>8</v>
      </c>
      <c r="H105" s="7">
        <v>0</v>
      </c>
      <c r="I105" s="7">
        <v>4</v>
      </c>
      <c r="J105" s="7">
        <v>0</v>
      </c>
      <c r="K105" s="7">
        <v>2</v>
      </c>
      <c r="L105" s="7">
        <v>2</v>
      </c>
      <c r="M105" s="7">
        <v>0</v>
      </c>
      <c r="N105" s="7">
        <v>2</v>
      </c>
      <c r="O105" s="7">
        <v>9</v>
      </c>
      <c r="P105" s="7">
        <v>9</v>
      </c>
      <c r="Q105" s="7">
        <v>9</v>
      </c>
      <c r="R105" s="7">
        <v>9</v>
      </c>
      <c r="S105" s="7">
        <v>9</v>
      </c>
      <c r="T105" s="161" t="s">
        <v>89</v>
      </c>
      <c r="U105" s="119" t="s">
        <v>12</v>
      </c>
      <c r="V105" s="10">
        <f>8402.6-195.2</f>
        <v>8207.4</v>
      </c>
      <c r="W105" s="10">
        <v>9410.6</v>
      </c>
      <c r="X105" s="10">
        <v>10343.5</v>
      </c>
      <c r="Y105" s="10">
        <v>16662.2</v>
      </c>
      <c r="Z105" s="10">
        <v>16662.2</v>
      </c>
      <c r="AA105" s="10">
        <v>16662.2</v>
      </c>
      <c r="AB105" s="10">
        <v>16662.2</v>
      </c>
      <c r="AC105" s="10">
        <f>AA105+Z105+Y105+X105+W105+V105+AB105</f>
        <v>94610.3</v>
      </c>
      <c r="AD105" s="9">
        <v>2027</v>
      </c>
    </row>
    <row r="106" spans="1:31" s="5" customFormat="1" ht="41.25" customHeight="1" x14ac:dyDescent="0.25">
      <c r="A106" s="4"/>
      <c r="C106" s="16">
        <v>0</v>
      </c>
      <c r="D106" s="7">
        <v>1</v>
      </c>
      <c r="E106" s="7">
        <v>0</v>
      </c>
      <c r="F106" s="7">
        <v>0</v>
      </c>
      <c r="G106" s="7">
        <v>8</v>
      </c>
      <c r="H106" s="7">
        <v>0</v>
      </c>
      <c r="I106" s="7">
        <v>4</v>
      </c>
      <c r="J106" s="7">
        <v>0</v>
      </c>
      <c r="K106" s="7">
        <v>2</v>
      </c>
      <c r="L106" s="7">
        <v>2</v>
      </c>
      <c r="M106" s="7">
        <v>0</v>
      </c>
      <c r="N106" s="7">
        <v>2</v>
      </c>
      <c r="O106" s="7">
        <v>5</v>
      </c>
      <c r="P106" s="7">
        <v>5</v>
      </c>
      <c r="Q106" s="7">
        <v>4</v>
      </c>
      <c r="R106" s="7">
        <v>9</v>
      </c>
      <c r="S106" s="7">
        <v>2</v>
      </c>
      <c r="T106" s="161"/>
      <c r="U106" s="119" t="s">
        <v>12</v>
      </c>
      <c r="V106" s="10">
        <v>0</v>
      </c>
      <c r="W106" s="10">
        <v>0</v>
      </c>
      <c r="X106" s="10">
        <v>134.69999999999999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9">
        <v>2023</v>
      </c>
    </row>
    <row r="107" spans="1:31" s="5" customFormat="1" ht="37.5" customHeight="1" x14ac:dyDescent="0.25">
      <c r="A107" s="4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11" t="s">
        <v>90</v>
      </c>
      <c r="U107" s="119" t="s">
        <v>14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9">
        <v>2027</v>
      </c>
    </row>
    <row r="108" spans="1:31" s="5" customFormat="1" ht="39" customHeight="1" x14ac:dyDescent="0.3">
      <c r="A108" s="4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30" t="s">
        <v>91</v>
      </c>
      <c r="U108" s="119" t="s">
        <v>33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9">
        <v>2027</v>
      </c>
    </row>
    <row r="109" spans="1:31" s="5" customFormat="1" ht="42" customHeight="1" x14ac:dyDescent="0.35">
      <c r="A109" s="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30" t="s">
        <v>107</v>
      </c>
      <c r="U109" s="119" t="s">
        <v>4</v>
      </c>
      <c r="V109" s="8">
        <v>50</v>
      </c>
      <c r="W109" s="8">
        <v>95</v>
      </c>
      <c r="X109" s="8">
        <v>64</v>
      </c>
      <c r="Y109" s="8">
        <v>50</v>
      </c>
      <c r="Z109" s="8">
        <v>50</v>
      </c>
      <c r="AA109" s="8">
        <v>50</v>
      </c>
      <c r="AB109" s="8">
        <v>50</v>
      </c>
      <c r="AC109" s="8">
        <v>409</v>
      </c>
      <c r="AD109" s="9">
        <v>2027</v>
      </c>
      <c r="AE109" s="111"/>
    </row>
    <row r="110" spans="1:31" s="45" customFormat="1" ht="54.75" customHeight="1" x14ac:dyDescent="0.4">
      <c r="A110" s="95"/>
      <c r="B110" s="95"/>
      <c r="C110" s="96"/>
      <c r="D110" s="96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13"/>
      <c r="X110" s="154"/>
      <c r="Y110" s="154"/>
      <c r="Z110" s="154"/>
      <c r="AA110" s="154"/>
      <c r="AB110" s="154"/>
      <c r="AC110" s="154"/>
      <c r="AD110" s="97" t="s">
        <v>44</v>
      </c>
    </row>
    <row r="111" spans="1:31" s="45" customFormat="1" ht="71.45" customHeight="1" x14ac:dyDescent="0.25">
      <c r="A111" s="95"/>
      <c r="B111" s="95"/>
      <c r="C111" s="159"/>
      <c r="D111" s="159"/>
      <c r="E111" s="126"/>
      <c r="Z111" s="46"/>
      <c r="AA111" s="46"/>
      <c r="AB111" s="46"/>
    </row>
    <row r="112" spans="1:31" s="45" customFormat="1" ht="20.25" x14ac:dyDescent="0.25">
      <c r="A112" s="95"/>
      <c r="B112" s="95"/>
      <c r="C112" s="95"/>
      <c r="D112" s="95"/>
      <c r="E112" s="95"/>
      <c r="F112" s="136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47"/>
    </row>
    <row r="113" spans="1:30" s="45" customFormat="1" x14ac:dyDescent="0.2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</row>
    <row r="114" spans="1:30" s="45" customFormat="1" x14ac:dyDescent="0.2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47"/>
      <c r="U114" s="47"/>
      <c r="V114" s="47"/>
      <c r="W114" s="47"/>
      <c r="X114" s="47"/>
      <c r="Y114" s="47"/>
      <c r="Z114" s="48"/>
      <c r="AA114" s="48"/>
      <c r="AB114" s="48"/>
      <c r="AC114" s="47"/>
      <c r="AD114" s="47"/>
    </row>
    <row r="115" spans="1:30" s="45" customFormat="1" x14ac:dyDescent="0.2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</row>
    <row r="116" spans="1:30" s="45" customFormat="1" x14ac:dyDescent="0.2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</row>
    <row r="117" spans="1:30" s="45" customFormat="1" x14ac:dyDescent="0.2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</row>
    <row r="118" spans="1:30" s="45" customFormat="1" x14ac:dyDescent="0.2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</row>
    <row r="119" spans="1:30" s="45" customFormat="1" x14ac:dyDescent="0.2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</row>
    <row r="120" spans="1:30" s="45" customFormat="1" x14ac:dyDescent="0.2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</row>
    <row r="121" spans="1:30" s="45" customFormat="1" x14ac:dyDescent="0.2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</row>
    <row r="122" spans="1:30" s="45" customFormat="1" x14ac:dyDescent="0.2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</row>
    <row r="123" spans="1:30" s="45" customFormat="1" x14ac:dyDescent="0.2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</row>
    <row r="124" spans="1:30" s="45" customFormat="1" x14ac:dyDescent="0.2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</row>
    <row r="125" spans="1:30" s="45" customFormat="1" x14ac:dyDescent="0.2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</row>
    <row r="126" spans="1:30" s="45" customFormat="1" x14ac:dyDescent="0.2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</row>
    <row r="127" spans="1:30" s="45" customFormat="1" x14ac:dyDescent="0.2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</row>
    <row r="128" spans="1:30" s="45" customFormat="1" x14ac:dyDescent="0.2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</row>
    <row r="129" spans="1:30" s="45" customFormat="1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</row>
    <row r="130" spans="1:30" s="45" customFormat="1" x14ac:dyDescent="0.25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</row>
    <row r="131" spans="1:30" s="45" customFormat="1" x14ac:dyDescent="0.25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</row>
    <row r="132" spans="1:30" s="45" customFormat="1" x14ac:dyDescent="0.25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</row>
    <row r="133" spans="1:30" s="45" customFormat="1" x14ac:dyDescent="0.25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</row>
    <row r="134" spans="1:30" s="45" customFormat="1" x14ac:dyDescent="0.25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</row>
    <row r="135" spans="1:30" s="45" customFormat="1" x14ac:dyDescent="0.2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</row>
    <row r="136" spans="1:30" s="45" customFormat="1" x14ac:dyDescent="0.25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</row>
    <row r="137" spans="1:30" s="45" customFormat="1" x14ac:dyDescent="0.2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</row>
    <row r="138" spans="1:30" s="45" customFormat="1" x14ac:dyDescent="0.25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</row>
    <row r="139" spans="1:30" s="45" customFormat="1" x14ac:dyDescent="0.25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</row>
    <row r="140" spans="1:30" s="45" customFormat="1" x14ac:dyDescent="0.25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</row>
    <row r="141" spans="1:30" s="45" customFormat="1" x14ac:dyDescent="0.2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</row>
    <row r="142" spans="1:30" s="45" customFormat="1" x14ac:dyDescent="0.25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</row>
    <row r="143" spans="1:30" s="45" customFormat="1" x14ac:dyDescent="0.25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</row>
    <row r="144" spans="1:30" s="45" customFormat="1" x14ac:dyDescent="0.25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</row>
    <row r="145" spans="1:30" s="45" customFormat="1" x14ac:dyDescent="0.2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</row>
    <row r="146" spans="1:30" s="45" customFormat="1" x14ac:dyDescent="0.25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</row>
    <row r="147" spans="1:30" s="45" customFormat="1" x14ac:dyDescent="0.25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</row>
    <row r="148" spans="1:30" s="45" customFormat="1" x14ac:dyDescent="0.25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</row>
    <row r="149" spans="1:30" s="45" customFormat="1" x14ac:dyDescent="0.25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</row>
    <row r="150" spans="1:30" s="45" customFormat="1" x14ac:dyDescent="0.25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</row>
    <row r="151" spans="1:30" s="45" customFormat="1" x14ac:dyDescent="0.25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</row>
    <row r="152" spans="1:30" s="45" customFormat="1" x14ac:dyDescent="0.25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</row>
    <row r="153" spans="1:30" s="45" customFormat="1" x14ac:dyDescent="0.25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</row>
    <row r="154" spans="1:30" s="45" customFormat="1" x14ac:dyDescent="0.25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</row>
    <row r="155" spans="1:30" s="45" customFormat="1" x14ac:dyDescent="0.25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</row>
    <row r="156" spans="1:30" s="45" customFormat="1" x14ac:dyDescent="0.25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</row>
    <row r="157" spans="1:30" s="45" customFormat="1" x14ac:dyDescent="0.25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</row>
    <row r="158" spans="1:30" s="45" customFormat="1" x14ac:dyDescent="0.25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</row>
    <row r="159" spans="1:30" s="45" customFormat="1" x14ac:dyDescent="0.25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</row>
    <row r="160" spans="1:30" s="45" customFormat="1" x14ac:dyDescent="0.25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</row>
    <row r="161" spans="1:30" s="45" customFormat="1" x14ac:dyDescent="0.25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</row>
    <row r="162" spans="1:30" s="45" customFormat="1" x14ac:dyDescent="0.25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</row>
    <row r="163" spans="1:30" s="45" customFormat="1" x14ac:dyDescent="0.25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</row>
    <row r="164" spans="1:30" s="45" customFormat="1" x14ac:dyDescent="0.25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</row>
    <row r="165" spans="1:30" s="45" customFormat="1" x14ac:dyDescent="0.25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</row>
    <row r="166" spans="1:30" s="45" customFormat="1" x14ac:dyDescent="0.25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</row>
    <row r="167" spans="1:30" s="45" customFormat="1" x14ac:dyDescent="0.25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</row>
    <row r="168" spans="1:30" s="45" customFormat="1" x14ac:dyDescent="0.25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</row>
    <row r="169" spans="1:30" s="45" customFormat="1" x14ac:dyDescent="0.25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</row>
    <row r="170" spans="1:30" s="45" customFormat="1" x14ac:dyDescent="0.25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</row>
    <row r="171" spans="1:30" s="45" customFormat="1" x14ac:dyDescent="0.25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</row>
    <row r="172" spans="1:30" s="45" customFormat="1" x14ac:dyDescent="0.25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</row>
    <row r="173" spans="1:30" s="45" customFormat="1" x14ac:dyDescent="0.25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</row>
    <row r="174" spans="1:30" s="45" customFormat="1" x14ac:dyDescent="0.25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</row>
    <row r="175" spans="1:30" s="45" customFormat="1" x14ac:dyDescent="0.25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</row>
    <row r="176" spans="1:30" s="45" customFormat="1" x14ac:dyDescent="0.25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</row>
    <row r="177" spans="1:30" s="45" customFormat="1" x14ac:dyDescent="0.25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</row>
    <row r="178" spans="1:30" s="45" customFormat="1" x14ac:dyDescent="0.25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</row>
    <row r="179" spans="1:30" s="45" customFormat="1" x14ac:dyDescent="0.25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</row>
    <row r="180" spans="1:30" s="45" customFormat="1" x14ac:dyDescent="0.25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</row>
    <row r="181" spans="1:30" s="45" customFormat="1" x14ac:dyDescent="0.25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</row>
    <row r="182" spans="1:30" s="45" customFormat="1" x14ac:dyDescent="0.25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</row>
    <row r="183" spans="1:30" s="45" customFormat="1" x14ac:dyDescent="0.25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</row>
    <row r="184" spans="1:30" s="45" customFormat="1" x14ac:dyDescent="0.25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</row>
    <row r="185" spans="1:30" s="45" customFormat="1" x14ac:dyDescent="0.25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</row>
    <row r="186" spans="1:30" s="45" customFormat="1" x14ac:dyDescent="0.25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</row>
    <row r="187" spans="1:30" s="45" customFormat="1" x14ac:dyDescent="0.25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</row>
    <row r="188" spans="1:30" s="45" customFormat="1" x14ac:dyDescent="0.25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</row>
    <row r="189" spans="1:30" s="45" customFormat="1" x14ac:dyDescent="0.25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</row>
    <row r="190" spans="1:30" s="45" customFormat="1" x14ac:dyDescent="0.25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</row>
    <row r="191" spans="1:30" s="45" customFormat="1" x14ac:dyDescent="0.25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</row>
    <row r="192" spans="1:30" s="45" customFormat="1" x14ac:dyDescent="0.25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</row>
    <row r="193" spans="1:30" s="45" customFormat="1" x14ac:dyDescent="0.25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</row>
    <row r="194" spans="1:30" s="45" customFormat="1" x14ac:dyDescent="0.25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</row>
    <row r="195" spans="1:30" s="45" customFormat="1" x14ac:dyDescent="0.25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</row>
    <row r="196" spans="1:30" s="45" customFormat="1" x14ac:dyDescent="0.25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</row>
    <row r="197" spans="1:30" s="45" customFormat="1" x14ac:dyDescent="0.25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</row>
    <row r="198" spans="1:30" s="45" customFormat="1" x14ac:dyDescent="0.25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</row>
    <row r="199" spans="1:30" s="45" customFormat="1" x14ac:dyDescent="0.25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</row>
    <row r="200" spans="1:30" s="45" customFormat="1" x14ac:dyDescent="0.25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</row>
    <row r="201" spans="1:30" s="45" customFormat="1" x14ac:dyDescent="0.25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</row>
    <row r="202" spans="1:30" s="45" customFormat="1" x14ac:dyDescent="0.25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</row>
    <row r="203" spans="1:30" s="45" customFormat="1" x14ac:dyDescent="0.25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</row>
    <row r="204" spans="1:30" s="45" customFormat="1" x14ac:dyDescent="0.25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</row>
    <row r="205" spans="1:30" s="45" customFormat="1" x14ac:dyDescent="0.25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</row>
    <row r="206" spans="1:30" s="45" customFormat="1" x14ac:dyDescent="0.25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</row>
    <row r="207" spans="1:30" s="45" customFormat="1" x14ac:dyDescent="0.25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</row>
    <row r="208" spans="1:30" s="45" customFormat="1" x14ac:dyDescent="0.25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</row>
    <row r="209" spans="1:30" s="45" customFormat="1" x14ac:dyDescent="0.25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</row>
    <row r="210" spans="1:30" s="45" customFormat="1" x14ac:dyDescent="0.25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</row>
    <row r="211" spans="1:30" s="45" customFormat="1" x14ac:dyDescent="0.25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</row>
    <row r="212" spans="1:30" s="45" customFormat="1" x14ac:dyDescent="0.25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</row>
    <row r="213" spans="1:30" s="45" customFormat="1" x14ac:dyDescent="0.25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</row>
    <row r="214" spans="1:30" s="45" customFormat="1" x14ac:dyDescent="0.25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</row>
    <row r="215" spans="1:30" s="45" customFormat="1" x14ac:dyDescent="0.25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</row>
    <row r="216" spans="1:30" s="45" customFormat="1" x14ac:dyDescent="0.25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</row>
    <row r="217" spans="1:30" s="45" customFormat="1" x14ac:dyDescent="0.25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</row>
    <row r="218" spans="1:30" s="45" customFormat="1" x14ac:dyDescent="0.25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</row>
    <row r="219" spans="1:30" s="45" customFormat="1" x14ac:dyDescent="0.25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</row>
    <row r="220" spans="1:30" s="45" customFormat="1" x14ac:dyDescent="0.25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</row>
    <row r="221" spans="1:30" s="45" customFormat="1" x14ac:dyDescent="0.25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</row>
    <row r="222" spans="1:30" s="45" customFormat="1" x14ac:dyDescent="0.25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</row>
    <row r="223" spans="1:30" s="45" customFormat="1" x14ac:dyDescent="0.25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</row>
    <row r="224" spans="1:30" s="45" customFormat="1" x14ac:dyDescent="0.25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</row>
    <row r="225" spans="1:30" s="45" customFormat="1" x14ac:dyDescent="0.25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</row>
    <row r="226" spans="1:30" s="45" customFormat="1" x14ac:dyDescent="0.25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</row>
    <row r="227" spans="1:30" s="45" customFormat="1" x14ac:dyDescent="0.25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</row>
    <row r="228" spans="1:30" s="45" customFormat="1" x14ac:dyDescent="0.25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</row>
    <row r="229" spans="1:30" s="45" customFormat="1" x14ac:dyDescent="0.25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</row>
    <row r="230" spans="1:30" s="45" customFormat="1" x14ac:dyDescent="0.25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</row>
    <row r="231" spans="1:30" s="45" customFormat="1" x14ac:dyDescent="0.25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</row>
    <row r="232" spans="1:30" s="45" customFormat="1" x14ac:dyDescent="0.25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</row>
    <row r="233" spans="1:30" s="45" customFormat="1" x14ac:dyDescent="0.25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</row>
    <row r="234" spans="1:30" s="45" customFormat="1" x14ac:dyDescent="0.25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</row>
    <row r="235" spans="1:30" s="45" customFormat="1" x14ac:dyDescent="0.25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</row>
    <row r="236" spans="1:30" s="45" customFormat="1" x14ac:dyDescent="0.25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</row>
    <row r="237" spans="1:30" s="45" customFormat="1" x14ac:dyDescent="0.25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</row>
    <row r="238" spans="1:30" s="45" customFormat="1" x14ac:dyDescent="0.25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</row>
    <row r="239" spans="1:30" s="45" customFormat="1" x14ac:dyDescent="0.25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</row>
    <row r="240" spans="1:30" s="45" customFormat="1" x14ac:dyDescent="0.25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</row>
    <row r="241" spans="1:30" s="45" customFormat="1" x14ac:dyDescent="0.25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</row>
    <row r="242" spans="1:30" s="45" customFormat="1" x14ac:dyDescent="0.25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</row>
    <row r="243" spans="1:30" s="45" customFormat="1" x14ac:dyDescent="0.25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</row>
    <row r="244" spans="1:30" s="45" customFormat="1" x14ac:dyDescent="0.25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</row>
    <row r="245" spans="1:30" s="45" customFormat="1" x14ac:dyDescent="0.25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</row>
    <row r="246" spans="1:30" s="45" customFormat="1" x14ac:dyDescent="0.25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</row>
    <row r="247" spans="1:30" s="45" customFormat="1" x14ac:dyDescent="0.25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</row>
    <row r="248" spans="1:30" s="45" customFormat="1" x14ac:dyDescent="0.25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</row>
    <row r="249" spans="1:30" s="45" customFormat="1" x14ac:dyDescent="0.25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</row>
    <row r="250" spans="1:30" s="45" customFormat="1" x14ac:dyDescent="0.25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</row>
    <row r="251" spans="1:30" s="45" customFormat="1" x14ac:dyDescent="0.25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</row>
    <row r="252" spans="1:30" s="45" customFormat="1" x14ac:dyDescent="0.25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</row>
    <row r="253" spans="1:30" s="45" customFormat="1" x14ac:dyDescent="0.25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</row>
    <row r="254" spans="1:30" s="45" customFormat="1" x14ac:dyDescent="0.25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</row>
    <row r="255" spans="1:30" s="45" customFormat="1" x14ac:dyDescent="0.25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</row>
    <row r="256" spans="1:30" s="45" customFormat="1" x14ac:dyDescent="0.25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</row>
    <row r="257" spans="1:30" s="45" customFormat="1" x14ac:dyDescent="0.25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</row>
    <row r="258" spans="1:30" s="45" customFormat="1" x14ac:dyDescent="0.25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</row>
    <row r="259" spans="1:30" s="45" customFormat="1" x14ac:dyDescent="0.25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</row>
    <row r="260" spans="1:30" s="45" customFormat="1" x14ac:dyDescent="0.25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</row>
    <row r="261" spans="1:30" s="45" customFormat="1" x14ac:dyDescent="0.25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</row>
    <row r="262" spans="1:30" s="45" customFormat="1" x14ac:dyDescent="0.25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</row>
    <row r="263" spans="1:30" s="45" customFormat="1" x14ac:dyDescent="0.25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</row>
    <row r="264" spans="1:30" s="45" customFormat="1" x14ac:dyDescent="0.25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</row>
    <row r="265" spans="1:30" s="45" customFormat="1" x14ac:dyDescent="0.25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</row>
    <row r="266" spans="1:30" s="45" customFormat="1" x14ac:dyDescent="0.25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</row>
    <row r="267" spans="1:30" s="45" customFormat="1" x14ac:dyDescent="0.25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</row>
    <row r="268" spans="1:30" s="45" customFormat="1" x14ac:dyDescent="0.25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</row>
    <row r="269" spans="1:30" s="45" customFormat="1" x14ac:dyDescent="0.25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</row>
    <row r="270" spans="1:30" s="45" customFormat="1" x14ac:dyDescent="0.25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</row>
    <row r="271" spans="1:30" s="45" customFormat="1" x14ac:dyDescent="0.25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</row>
    <row r="272" spans="1:30" s="45" customFormat="1" x14ac:dyDescent="0.25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</row>
    <row r="273" spans="1:30" s="45" customFormat="1" x14ac:dyDescent="0.25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</row>
    <row r="274" spans="1:30" s="45" customFormat="1" x14ac:dyDescent="0.25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</row>
    <row r="275" spans="1:30" s="45" customFormat="1" x14ac:dyDescent="0.25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</row>
    <row r="276" spans="1:30" s="45" customFormat="1" x14ac:dyDescent="0.25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</row>
    <row r="277" spans="1:30" s="45" customFormat="1" x14ac:dyDescent="0.25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</row>
    <row r="278" spans="1:30" s="45" customFormat="1" x14ac:dyDescent="0.25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</row>
    <row r="279" spans="1:30" s="45" customFormat="1" x14ac:dyDescent="0.25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</row>
    <row r="280" spans="1:30" s="45" customFormat="1" x14ac:dyDescent="0.25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</row>
    <row r="281" spans="1:30" s="45" customFormat="1" x14ac:dyDescent="0.25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</row>
    <row r="282" spans="1:30" s="45" customFormat="1" x14ac:dyDescent="0.25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</row>
    <row r="283" spans="1:30" s="45" customFormat="1" x14ac:dyDescent="0.25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</row>
    <row r="284" spans="1:30" s="45" customFormat="1" x14ac:dyDescent="0.25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</row>
    <row r="285" spans="1:30" s="45" customFormat="1" x14ac:dyDescent="0.25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</row>
    <row r="286" spans="1:30" s="45" customFormat="1" x14ac:dyDescent="0.25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</row>
    <row r="287" spans="1:30" s="45" customFormat="1" x14ac:dyDescent="0.25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</row>
    <row r="288" spans="1:30" s="45" customFormat="1" x14ac:dyDescent="0.25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</row>
    <row r="289" spans="1:30" s="45" customFormat="1" x14ac:dyDescent="0.25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</row>
    <row r="290" spans="1:30" s="45" customFormat="1" x14ac:dyDescent="0.25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</row>
    <row r="291" spans="1:30" s="45" customFormat="1" x14ac:dyDescent="0.25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</row>
    <row r="292" spans="1:30" s="45" customFormat="1" x14ac:dyDescent="0.25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</row>
    <row r="293" spans="1:30" s="45" customFormat="1" x14ac:dyDescent="0.25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</row>
    <row r="294" spans="1:30" s="45" customFormat="1" x14ac:dyDescent="0.25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</row>
    <row r="295" spans="1:30" s="45" customFormat="1" x14ac:dyDescent="0.25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</row>
    <row r="296" spans="1:30" s="45" customFormat="1" x14ac:dyDescent="0.25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</row>
    <row r="297" spans="1:30" s="45" customFormat="1" x14ac:dyDescent="0.25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</row>
    <row r="298" spans="1:30" s="45" customFormat="1" x14ac:dyDescent="0.25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</row>
    <row r="299" spans="1:30" s="45" customFormat="1" x14ac:dyDescent="0.25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</row>
    <row r="300" spans="1:30" s="45" customFormat="1" x14ac:dyDescent="0.25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</row>
    <row r="301" spans="1:30" s="45" customFormat="1" x14ac:dyDescent="0.25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</row>
    <row r="302" spans="1:30" s="45" customFormat="1" x14ac:dyDescent="0.25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</row>
    <row r="303" spans="1:30" s="45" customFormat="1" x14ac:dyDescent="0.25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</row>
    <row r="304" spans="1:30" s="45" customFormat="1" x14ac:dyDescent="0.25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</row>
    <row r="305" spans="1:30" s="45" customFormat="1" x14ac:dyDescent="0.25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</row>
    <row r="306" spans="1:30" s="45" customFormat="1" x14ac:dyDescent="0.25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</row>
    <row r="307" spans="1:30" s="45" customFormat="1" x14ac:dyDescent="0.25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</row>
    <row r="308" spans="1:30" s="45" customFormat="1" x14ac:dyDescent="0.25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</row>
    <row r="309" spans="1:30" s="45" customFormat="1" x14ac:dyDescent="0.25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</row>
    <row r="310" spans="1:30" s="45" customFormat="1" x14ac:dyDescent="0.25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</row>
    <row r="311" spans="1:30" s="45" customFormat="1" x14ac:dyDescent="0.25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</row>
    <row r="312" spans="1:30" s="45" customFormat="1" x14ac:dyDescent="0.25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</row>
    <row r="313" spans="1:30" s="45" customFormat="1" x14ac:dyDescent="0.25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</row>
    <row r="314" spans="1:30" s="45" customFormat="1" x14ac:dyDescent="0.25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</row>
    <row r="315" spans="1:30" s="45" customFormat="1" x14ac:dyDescent="0.25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</row>
    <row r="316" spans="1:30" s="45" customFormat="1" x14ac:dyDescent="0.25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</row>
    <row r="317" spans="1:30" s="45" customFormat="1" x14ac:dyDescent="0.25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</row>
    <row r="318" spans="1:30" s="45" customFormat="1" x14ac:dyDescent="0.25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</row>
    <row r="319" spans="1:30" s="45" customFormat="1" x14ac:dyDescent="0.25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</row>
    <row r="320" spans="1:30" s="45" customFormat="1" x14ac:dyDescent="0.25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</row>
    <row r="321" spans="1:30" s="45" customFormat="1" x14ac:dyDescent="0.25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</row>
    <row r="322" spans="1:30" s="45" customFormat="1" x14ac:dyDescent="0.25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</row>
    <row r="323" spans="1:30" s="45" customFormat="1" x14ac:dyDescent="0.25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</row>
    <row r="324" spans="1:30" s="45" customFormat="1" x14ac:dyDescent="0.25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</row>
    <row r="325" spans="1:30" s="45" customFormat="1" x14ac:dyDescent="0.25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</row>
    <row r="326" spans="1:30" s="45" customFormat="1" x14ac:dyDescent="0.25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</row>
    <row r="327" spans="1:30" s="45" customFormat="1" x14ac:dyDescent="0.25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</row>
    <row r="328" spans="1:30" s="45" customFormat="1" x14ac:dyDescent="0.25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</row>
    <row r="329" spans="1:30" s="45" customFormat="1" x14ac:dyDescent="0.25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</row>
    <row r="330" spans="1:30" s="45" customFormat="1" x14ac:dyDescent="0.25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</row>
    <row r="331" spans="1:30" s="45" customFormat="1" x14ac:dyDescent="0.25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</row>
    <row r="332" spans="1:30" s="45" customFormat="1" x14ac:dyDescent="0.25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</row>
    <row r="333" spans="1:30" s="45" customFormat="1" x14ac:dyDescent="0.25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</row>
    <row r="334" spans="1:30" s="45" customFormat="1" x14ac:dyDescent="0.25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</row>
    <row r="335" spans="1:30" s="45" customFormat="1" x14ac:dyDescent="0.25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</row>
    <row r="336" spans="1:30" s="45" customFormat="1" x14ac:dyDescent="0.25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</row>
    <row r="337" spans="1:30" s="45" customFormat="1" x14ac:dyDescent="0.25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</row>
    <row r="338" spans="1:30" s="45" customFormat="1" x14ac:dyDescent="0.25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</row>
    <row r="339" spans="1:30" s="45" customFormat="1" x14ac:dyDescent="0.25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</row>
    <row r="340" spans="1:30" s="45" customFormat="1" x14ac:dyDescent="0.25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</row>
    <row r="341" spans="1:30" s="45" customFormat="1" x14ac:dyDescent="0.25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</row>
    <row r="342" spans="1:30" s="45" customFormat="1" x14ac:dyDescent="0.25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</row>
    <row r="343" spans="1:30" s="45" customFormat="1" x14ac:dyDescent="0.25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</row>
    <row r="344" spans="1:30" s="45" customFormat="1" x14ac:dyDescent="0.25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</row>
    <row r="345" spans="1:30" s="45" customFormat="1" x14ac:dyDescent="0.25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</row>
    <row r="346" spans="1:30" s="45" customFormat="1" x14ac:dyDescent="0.25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</row>
    <row r="347" spans="1:30" s="45" customFormat="1" x14ac:dyDescent="0.25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</row>
    <row r="348" spans="1:30" s="45" customFormat="1" x14ac:dyDescent="0.25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</row>
    <row r="349" spans="1:30" s="45" customFormat="1" x14ac:dyDescent="0.25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</row>
    <row r="350" spans="1:30" s="45" customFormat="1" x14ac:dyDescent="0.25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</row>
    <row r="351" spans="1:30" s="45" customFormat="1" x14ac:dyDescent="0.25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</row>
    <row r="352" spans="1:30" s="45" customFormat="1" x14ac:dyDescent="0.25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</row>
    <row r="353" spans="1:30" s="45" customFormat="1" x14ac:dyDescent="0.25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</row>
    <row r="354" spans="1:30" s="45" customFormat="1" x14ac:dyDescent="0.25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</row>
    <row r="355" spans="1:30" s="45" customFormat="1" x14ac:dyDescent="0.25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</row>
    <row r="356" spans="1:30" s="45" customFormat="1" x14ac:dyDescent="0.25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</row>
    <row r="357" spans="1:30" s="45" customFormat="1" x14ac:dyDescent="0.25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</row>
    <row r="358" spans="1:30" s="45" customFormat="1" x14ac:dyDescent="0.25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</row>
    <row r="359" spans="1:30" s="45" customFormat="1" x14ac:dyDescent="0.25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</row>
    <row r="360" spans="1:30" s="45" customFormat="1" x14ac:dyDescent="0.25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</row>
    <row r="361" spans="1:30" s="45" customFormat="1" x14ac:dyDescent="0.25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</row>
    <row r="362" spans="1:30" s="45" customFormat="1" x14ac:dyDescent="0.25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</row>
    <row r="363" spans="1:30" s="45" customFormat="1" x14ac:dyDescent="0.25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</row>
    <row r="364" spans="1:30" s="45" customFormat="1" x14ac:dyDescent="0.25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</row>
    <row r="365" spans="1:30" s="45" customFormat="1" x14ac:dyDescent="0.25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</row>
    <row r="366" spans="1:30" s="45" customFormat="1" x14ac:dyDescent="0.25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</row>
    <row r="367" spans="1:30" s="45" customFormat="1" x14ac:dyDescent="0.25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</row>
    <row r="368" spans="1:30" s="45" customFormat="1" x14ac:dyDescent="0.25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</row>
    <row r="369" spans="1:30" s="45" customFormat="1" x14ac:dyDescent="0.25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</row>
    <row r="370" spans="1:30" s="45" customFormat="1" x14ac:dyDescent="0.25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</row>
    <row r="371" spans="1:30" s="45" customFormat="1" x14ac:dyDescent="0.25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</row>
    <row r="372" spans="1:30" s="45" customFormat="1" x14ac:dyDescent="0.25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</row>
    <row r="373" spans="1:30" s="45" customFormat="1" x14ac:dyDescent="0.25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</row>
    <row r="374" spans="1:30" s="45" customFormat="1" x14ac:dyDescent="0.25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</row>
    <row r="375" spans="1:30" s="45" customFormat="1" x14ac:dyDescent="0.25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</row>
    <row r="376" spans="1:30" s="45" customFormat="1" x14ac:dyDescent="0.25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</row>
    <row r="377" spans="1:30" s="45" customFormat="1" x14ac:dyDescent="0.25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</row>
    <row r="378" spans="1:30" s="45" customFormat="1" x14ac:dyDescent="0.25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</row>
    <row r="379" spans="1:30" s="45" customFormat="1" x14ac:dyDescent="0.25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</row>
    <row r="380" spans="1:30" s="45" customFormat="1" x14ac:dyDescent="0.25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</row>
    <row r="381" spans="1:30" s="45" customFormat="1" x14ac:dyDescent="0.25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</row>
    <row r="382" spans="1:30" s="45" customFormat="1" x14ac:dyDescent="0.25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</row>
    <row r="383" spans="1:30" s="45" customFormat="1" x14ac:dyDescent="0.25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</row>
    <row r="384" spans="1:30" s="45" customFormat="1" x14ac:dyDescent="0.25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</row>
    <row r="385" spans="1:30" s="45" customFormat="1" x14ac:dyDescent="0.25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</row>
    <row r="386" spans="1:30" s="45" customFormat="1" x14ac:dyDescent="0.25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</row>
    <row r="387" spans="1:30" s="45" customFormat="1" x14ac:dyDescent="0.25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</row>
    <row r="388" spans="1:30" s="45" customFormat="1" x14ac:dyDescent="0.25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</row>
    <row r="389" spans="1:30" s="45" customFormat="1" x14ac:dyDescent="0.25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</row>
    <row r="390" spans="1:30" s="45" customFormat="1" x14ac:dyDescent="0.25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</row>
    <row r="391" spans="1:30" s="45" customFormat="1" x14ac:dyDescent="0.25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</row>
    <row r="392" spans="1:30" s="45" customFormat="1" x14ac:dyDescent="0.25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</row>
    <row r="393" spans="1:30" s="45" customFormat="1" x14ac:dyDescent="0.25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</row>
    <row r="394" spans="1:30" s="45" customFormat="1" x14ac:dyDescent="0.25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</row>
    <row r="395" spans="1:30" s="45" customFormat="1" x14ac:dyDescent="0.25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</row>
    <row r="396" spans="1:30" s="45" customFormat="1" x14ac:dyDescent="0.25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</row>
    <row r="397" spans="1:30" s="45" customFormat="1" x14ac:dyDescent="0.25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</row>
    <row r="398" spans="1:30" s="45" customFormat="1" x14ac:dyDescent="0.25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</row>
    <row r="399" spans="1:30" s="45" customFormat="1" x14ac:dyDescent="0.25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</row>
    <row r="400" spans="1:30" s="45" customFormat="1" x14ac:dyDescent="0.25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</row>
    <row r="401" spans="1:30" s="45" customFormat="1" x14ac:dyDescent="0.25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</row>
    <row r="402" spans="1:30" s="45" customFormat="1" x14ac:dyDescent="0.25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</row>
    <row r="403" spans="1:30" s="45" customFormat="1" x14ac:dyDescent="0.25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</row>
    <row r="404" spans="1:30" s="45" customFormat="1" x14ac:dyDescent="0.25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</row>
    <row r="405" spans="1:30" s="45" customFormat="1" x14ac:dyDescent="0.25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</row>
    <row r="406" spans="1:30" s="45" customFormat="1" x14ac:dyDescent="0.25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</row>
    <row r="407" spans="1:30" s="45" customFormat="1" x14ac:dyDescent="0.25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</row>
    <row r="408" spans="1:30" s="45" customFormat="1" x14ac:dyDescent="0.25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</row>
    <row r="409" spans="1:30" s="45" customFormat="1" x14ac:dyDescent="0.25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</row>
    <row r="410" spans="1:30" s="45" customFormat="1" x14ac:dyDescent="0.25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</row>
    <row r="411" spans="1:30" s="45" customFormat="1" x14ac:dyDescent="0.25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</row>
    <row r="412" spans="1:30" s="45" customFormat="1" x14ac:dyDescent="0.25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</row>
    <row r="413" spans="1:30" s="45" customFormat="1" x14ac:dyDescent="0.25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</row>
    <row r="414" spans="1:30" s="45" customFormat="1" x14ac:dyDescent="0.25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</row>
    <row r="415" spans="1:30" s="45" customFormat="1" x14ac:dyDescent="0.25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</row>
    <row r="416" spans="1:30" s="45" customFormat="1" x14ac:dyDescent="0.25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</row>
    <row r="417" spans="1:30" s="45" customFormat="1" x14ac:dyDescent="0.25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</row>
    <row r="418" spans="1:30" s="45" customFormat="1" x14ac:dyDescent="0.25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</row>
    <row r="419" spans="1:30" s="45" customFormat="1" x14ac:dyDescent="0.25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</row>
    <row r="420" spans="1:30" s="45" customFormat="1" x14ac:dyDescent="0.25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</row>
    <row r="421" spans="1:30" s="45" customFormat="1" x14ac:dyDescent="0.25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</row>
    <row r="422" spans="1:30" s="45" customFormat="1" x14ac:dyDescent="0.25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</row>
    <row r="423" spans="1:30" s="45" customFormat="1" x14ac:dyDescent="0.25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</row>
    <row r="424" spans="1:30" s="45" customFormat="1" x14ac:dyDescent="0.25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</row>
    <row r="425" spans="1:30" s="45" customFormat="1" x14ac:dyDescent="0.25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</row>
    <row r="426" spans="1:30" s="45" customFormat="1" x14ac:dyDescent="0.25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</row>
    <row r="427" spans="1:30" s="45" customFormat="1" x14ac:dyDescent="0.25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</row>
    <row r="428" spans="1:30" s="45" customFormat="1" x14ac:dyDescent="0.25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</row>
    <row r="429" spans="1:30" s="45" customFormat="1" x14ac:dyDescent="0.25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</row>
    <row r="430" spans="1:30" s="45" customFormat="1" x14ac:dyDescent="0.25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</row>
    <row r="431" spans="1:30" s="45" customFormat="1" x14ac:dyDescent="0.25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</row>
    <row r="432" spans="1:30" s="45" customFormat="1" x14ac:dyDescent="0.25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</row>
    <row r="433" spans="1:30" s="45" customFormat="1" x14ac:dyDescent="0.25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</row>
    <row r="434" spans="1:30" s="45" customFormat="1" x14ac:dyDescent="0.25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</row>
    <row r="435" spans="1:30" s="45" customFormat="1" x14ac:dyDescent="0.25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</row>
    <row r="436" spans="1:30" s="45" customFormat="1" x14ac:dyDescent="0.25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</row>
    <row r="437" spans="1:30" s="45" customFormat="1" x14ac:dyDescent="0.25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</row>
    <row r="438" spans="1:30" s="45" customFormat="1" x14ac:dyDescent="0.25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</row>
    <row r="439" spans="1:30" s="45" customFormat="1" x14ac:dyDescent="0.25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</row>
    <row r="440" spans="1:30" s="45" customFormat="1" x14ac:dyDescent="0.25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</row>
    <row r="441" spans="1:30" s="45" customFormat="1" x14ac:dyDescent="0.25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</row>
    <row r="442" spans="1:30" s="45" customFormat="1" x14ac:dyDescent="0.25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</row>
    <row r="443" spans="1:30" s="45" customFormat="1" x14ac:dyDescent="0.25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</row>
    <row r="444" spans="1:30" s="45" customFormat="1" x14ac:dyDescent="0.25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</row>
    <row r="445" spans="1:30" s="45" customFormat="1" x14ac:dyDescent="0.25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</row>
    <row r="446" spans="1:30" s="45" customFormat="1" x14ac:dyDescent="0.25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</row>
    <row r="447" spans="1:30" s="45" customFormat="1" x14ac:dyDescent="0.25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</row>
    <row r="448" spans="1:30" s="45" customFormat="1" x14ac:dyDescent="0.25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</row>
    <row r="449" spans="1:30" s="45" customFormat="1" x14ac:dyDescent="0.25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</row>
    <row r="450" spans="1:30" s="45" customFormat="1" x14ac:dyDescent="0.25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</row>
    <row r="451" spans="1:30" s="45" customFormat="1" x14ac:dyDescent="0.25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</row>
    <row r="452" spans="1:30" s="45" customFormat="1" x14ac:dyDescent="0.25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</row>
    <row r="453" spans="1:30" s="45" customFormat="1" x14ac:dyDescent="0.25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</row>
    <row r="454" spans="1:30" s="45" customFormat="1" x14ac:dyDescent="0.25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</row>
    <row r="455" spans="1:30" s="45" customFormat="1" x14ac:dyDescent="0.25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</row>
    <row r="456" spans="1:30" s="45" customFormat="1" x14ac:dyDescent="0.25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</row>
    <row r="457" spans="1:30" s="45" customFormat="1" x14ac:dyDescent="0.25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</row>
    <row r="458" spans="1:30" s="45" customFormat="1" x14ac:dyDescent="0.25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</row>
    <row r="459" spans="1:30" s="45" customFormat="1" x14ac:dyDescent="0.25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</row>
    <row r="460" spans="1:30" s="45" customFormat="1" x14ac:dyDescent="0.25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</row>
    <row r="461" spans="1:30" s="45" customFormat="1" x14ac:dyDescent="0.25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</row>
    <row r="462" spans="1:30" s="45" customFormat="1" x14ac:dyDescent="0.25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</row>
    <row r="463" spans="1:30" s="45" customFormat="1" x14ac:dyDescent="0.25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</row>
    <row r="464" spans="1:30" s="45" customFormat="1" x14ac:dyDescent="0.25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</row>
    <row r="465" spans="1:30" s="45" customFormat="1" x14ac:dyDescent="0.25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</row>
    <row r="466" spans="1:30" s="45" customFormat="1" x14ac:dyDescent="0.25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</row>
    <row r="467" spans="1:30" s="45" customFormat="1" x14ac:dyDescent="0.25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</row>
    <row r="468" spans="1:30" s="45" customFormat="1" x14ac:dyDescent="0.25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</row>
    <row r="469" spans="1:30" s="45" customFormat="1" x14ac:dyDescent="0.25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</row>
    <row r="470" spans="1:30" s="45" customFormat="1" x14ac:dyDescent="0.25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</row>
    <row r="471" spans="1:30" s="45" customFormat="1" x14ac:dyDescent="0.25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</row>
    <row r="472" spans="1:30" s="45" customFormat="1" x14ac:dyDescent="0.25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</row>
    <row r="473" spans="1:30" s="45" customFormat="1" x14ac:dyDescent="0.25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</row>
    <row r="474" spans="1:30" s="45" customFormat="1" x14ac:dyDescent="0.25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</row>
    <row r="475" spans="1:30" s="45" customFormat="1" x14ac:dyDescent="0.25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</row>
    <row r="476" spans="1:30" s="45" customFormat="1" x14ac:dyDescent="0.25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</row>
    <row r="477" spans="1:30" s="45" customFormat="1" x14ac:dyDescent="0.25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</row>
    <row r="478" spans="1:30" s="45" customFormat="1" x14ac:dyDescent="0.25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</row>
    <row r="479" spans="1:30" s="45" customFormat="1" x14ac:dyDescent="0.25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</row>
    <row r="480" spans="1:30" s="45" customFormat="1" x14ac:dyDescent="0.25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</row>
    <row r="481" spans="1:30" s="45" customFormat="1" x14ac:dyDescent="0.25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</row>
    <row r="482" spans="1:30" s="45" customFormat="1" x14ac:dyDescent="0.25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</row>
    <row r="483" spans="1:30" s="45" customFormat="1" x14ac:dyDescent="0.25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</row>
    <row r="484" spans="1:30" s="45" customFormat="1" x14ac:dyDescent="0.25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</row>
    <row r="485" spans="1:30" s="45" customFormat="1" x14ac:dyDescent="0.25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</row>
    <row r="486" spans="1:30" s="45" customFormat="1" x14ac:dyDescent="0.25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</row>
    <row r="487" spans="1:30" s="45" customFormat="1" x14ac:dyDescent="0.25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</row>
    <row r="488" spans="1:30" s="45" customFormat="1" x14ac:dyDescent="0.25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</row>
    <row r="489" spans="1:30" s="45" customFormat="1" x14ac:dyDescent="0.25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</row>
    <row r="490" spans="1:30" s="45" customFormat="1" x14ac:dyDescent="0.25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</row>
    <row r="491" spans="1:30" s="45" customFormat="1" x14ac:dyDescent="0.25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</row>
    <row r="492" spans="1:30" s="45" customFormat="1" x14ac:dyDescent="0.25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</row>
    <row r="493" spans="1:30" s="45" customFormat="1" x14ac:dyDescent="0.25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</row>
    <row r="494" spans="1:30" s="45" customFormat="1" x14ac:dyDescent="0.25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</row>
    <row r="495" spans="1:30" s="45" customFormat="1" x14ac:dyDescent="0.25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</row>
    <row r="496" spans="1:30" s="45" customFormat="1" x14ac:dyDescent="0.25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</row>
    <row r="497" spans="1:30" s="45" customFormat="1" x14ac:dyDescent="0.25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</row>
    <row r="498" spans="1:30" s="45" customFormat="1" x14ac:dyDescent="0.25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</row>
    <row r="499" spans="1:30" s="45" customFormat="1" x14ac:dyDescent="0.25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</row>
    <row r="500" spans="1:30" s="45" customFormat="1" x14ac:dyDescent="0.25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</row>
    <row r="501" spans="1:30" s="45" customFormat="1" x14ac:dyDescent="0.25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</row>
    <row r="502" spans="1:30" s="45" customFormat="1" x14ac:dyDescent="0.25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</row>
    <row r="503" spans="1:30" s="45" customFormat="1" x14ac:dyDescent="0.25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</row>
    <row r="504" spans="1:30" s="45" customFormat="1" x14ac:dyDescent="0.25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</row>
    <row r="505" spans="1:30" s="45" customFormat="1" x14ac:dyDescent="0.25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</row>
    <row r="506" spans="1:30" s="45" customFormat="1" x14ac:dyDescent="0.25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</row>
    <row r="507" spans="1:30" s="45" customFormat="1" x14ac:dyDescent="0.25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</row>
    <row r="508" spans="1:30" s="45" customFormat="1" x14ac:dyDescent="0.25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  <c r="AD508" s="47"/>
    </row>
    <row r="509" spans="1:30" s="45" customFormat="1" x14ac:dyDescent="0.25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</row>
    <row r="510" spans="1:30" s="45" customFormat="1" x14ac:dyDescent="0.25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  <c r="AD510" s="47"/>
    </row>
    <row r="511" spans="1:30" s="45" customFormat="1" x14ac:dyDescent="0.25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  <c r="AD511" s="47"/>
    </row>
    <row r="512" spans="1:30" s="45" customFormat="1" x14ac:dyDescent="0.25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  <c r="AD512" s="47"/>
    </row>
    <row r="513" spans="1:30" s="45" customFormat="1" x14ac:dyDescent="0.25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  <c r="AD513" s="47"/>
    </row>
    <row r="514" spans="1:30" s="45" customFormat="1" x14ac:dyDescent="0.25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47"/>
      <c r="U514" s="47"/>
      <c r="V514" s="47"/>
      <c r="W514" s="47"/>
      <c r="X514" s="47"/>
      <c r="Y514" s="47"/>
      <c r="Z514" s="47"/>
      <c r="AA514" s="47"/>
      <c r="AB514" s="47"/>
      <c r="AC514" s="47"/>
      <c r="AD514" s="47"/>
    </row>
    <row r="515" spans="1:30" s="45" customFormat="1" x14ac:dyDescent="0.25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</row>
    <row r="516" spans="1:30" s="45" customFormat="1" x14ac:dyDescent="0.25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</row>
    <row r="517" spans="1:30" s="45" customFormat="1" x14ac:dyDescent="0.25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</row>
    <row r="518" spans="1:30" s="45" customFormat="1" x14ac:dyDescent="0.25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</row>
    <row r="519" spans="1:30" s="45" customFormat="1" x14ac:dyDescent="0.25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</row>
    <row r="520" spans="1:30" s="45" customFormat="1" x14ac:dyDescent="0.25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</row>
    <row r="521" spans="1:30" s="45" customFormat="1" x14ac:dyDescent="0.25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</row>
    <row r="522" spans="1:30" s="45" customFormat="1" x14ac:dyDescent="0.25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</row>
    <row r="523" spans="1:30" s="45" customFormat="1" x14ac:dyDescent="0.25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  <c r="AD523" s="47"/>
    </row>
    <row r="524" spans="1:30" s="45" customFormat="1" x14ac:dyDescent="0.25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  <c r="AD524" s="47"/>
    </row>
    <row r="525" spans="1:30" s="45" customFormat="1" x14ac:dyDescent="0.25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  <c r="AD525" s="47"/>
    </row>
    <row r="526" spans="1:30" s="45" customFormat="1" x14ac:dyDescent="0.25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</row>
    <row r="527" spans="1:30" s="45" customFormat="1" x14ac:dyDescent="0.25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</row>
    <row r="528" spans="1:30" s="45" customFormat="1" x14ac:dyDescent="0.25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</row>
    <row r="529" spans="1:30" s="45" customFormat="1" x14ac:dyDescent="0.25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  <c r="AD529" s="47"/>
    </row>
    <row r="530" spans="1:30" s="45" customFormat="1" x14ac:dyDescent="0.25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  <c r="AD530" s="47"/>
    </row>
    <row r="531" spans="1:30" s="45" customFormat="1" x14ac:dyDescent="0.25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  <c r="AD531" s="47"/>
    </row>
    <row r="532" spans="1:30" s="45" customFormat="1" x14ac:dyDescent="0.25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  <c r="AD532" s="47"/>
    </row>
    <row r="533" spans="1:30" s="45" customFormat="1" x14ac:dyDescent="0.25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  <c r="AD533" s="47"/>
    </row>
    <row r="534" spans="1:30" s="45" customFormat="1" x14ac:dyDescent="0.25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  <c r="AD534" s="47"/>
    </row>
    <row r="535" spans="1:30" s="45" customFormat="1" x14ac:dyDescent="0.25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</row>
    <row r="536" spans="1:30" s="45" customFormat="1" x14ac:dyDescent="0.25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</row>
    <row r="537" spans="1:30" s="45" customFormat="1" x14ac:dyDescent="0.25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</row>
    <row r="538" spans="1:30" s="45" customFormat="1" x14ac:dyDescent="0.25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</row>
    <row r="539" spans="1:30" s="45" customFormat="1" x14ac:dyDescent="0.25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</row>
    <row r="540" spans="1:30" s="45" customFormat="1" x14ac:dyDescent="0.25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</row>
    <row r="541" spans="1:30" s="45" customFormat="1" x14ac:dyDescent="0.25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</row>
    <row r="542" spans="1:30" s="45" customFormat="1" x14ac:dyDescent="0.25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</row>
    <row r="543" spans="1:30" s="45" customFormat="1" x14ac:dyDescent="0.25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47"/>
    </row>
    <row r="544" spans="1:30" s="45" customFormat="1" x14ac:dyDescent="0.25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</row>
    <row r="545" spans="1:30" s="45" customFormat="1" x14ac:dyDescent="0.25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  <c r="AD545" s="47"/>
    </row>
    <row r="546" spans="1:30" s="45" customFormat="1" x14ac:dyDescent="0.25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  <c r="AD546" s="47"/>
    </row>
    <row r="547" spans="1:30" s="45" customFormat="1" x14ac:dyDescent="0.25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  <c r="AD547" s="47"/>
    </row>
    <row r="548" spans="1:30" s="45" customFormat="1" x14ac:dyDescent="0.25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  <c r="AD548" s="47"/>
    </row>
    <row r="549" spans="1:30" s="45" customFormat="1" x14ac:dyDescent="0.25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</row>
    <row r="550" spans="1:30" s="45" customFormat="1" x14ac:dyDescent="0.25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  <c r="AD550" s="47"/>
    </row>
    <row r="551" spans="1:30" s="45" customFormat="1" x14ac:dyDescent="0.25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</row>
    <row r="552" spans="1:30" s="45" customFormat="1" x14ac:dyDescent="0.25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</row>
    <row r="553" spans="1:30" s="45" customFormat="1" x14ac:dyDescent="0.25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</row>
    <row r="554" spans="1:30" s="45" customFormat="1" x14ac:dyDescent="0.25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  <c r="AD554" s="47"/>
    </row>
    <row r="555" spans="1:30" s="45" customFormat="1" x14ac:dyDescent="0.25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</row>
    <row r="556" spans="1:30" s="45" customFormat="1" x14ac:dyDescent="0.25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  <c r="AD556" s="47"/>
    </row>
    <row r="557" spans="1:30" s="45" customFormat="1" x14ac:dyDescent="0.25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</row>
    <row r="558" spans="1:30" s="45" customFormat="1" x14ac:dyDescent="0.25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</row>
    <row r="559" spans="1:30" s="45" customFormat="1" x14ac:dyDescent="0.25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</row>
    <row r="560" spans="1:30" s="45" customFormat="1" x14ac:dyDescent="0.25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</row>
    <row r="561" spans="1:30" s="45" customFormat="1" x14ac:dyDescent="0.25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  <c r="AD561" s="47"/>
    </row>
    <row r="562" spans="1:30" s="45" customFormat="1" x14ac:dyDescent="0.25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  <c r="AD562" s="47"/>
    </row>
    <row r="563" spans="1:30" s="45" customFormat="1" x14ac:dyDescent="0.25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</row>
    <row r="564" spans="1:30" s="45" customFormat="1" x14ac:dyDescent="0.25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</row>
    <row r="565" spans="1:30" s="45" customFormat="1" x14ac:dyDescent="0.25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</row>
    <row r="566" spans="1:30" s="45" customFormat="1" x14ac:dyDescent="0.25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  <c r="AD566" s="47"/>
    </row>
    <row r="567" spans="1:30" s="45" customFormat="1" x14ac:dyDescent="0.25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  <c r="AD567" s="47"/>
    </row>
    <row r="568" spans="1:30" s="45" customFormat="1" x14ac:dyDescent="0.25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  <c r="AD568" s="47"/>
    </row>
    <row r="569" spans="1:30" s="45" customFormat="1" x14ac:dyDescent="0.25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</row>
    <row r="570" spans="1:30" s="45" customFormat="1" x14ac:dyDescent="0.25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  <c r="AD570" s="47"/>
    </row>
    <row r="571" spans="1:30" s="45" customFormat="1" x14ac:dyDescent="0.25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  <c r="AD571" s="47"/>
    </row>
    <row r="572" spans="1:30" s="45" customFormat="1" x14ac:dyDescent="0.25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  <c r="AD572" s="47"/>
    </row>
    <row r="573" spans="1:30" s="45" customFormat="1" x14ac:dyDescent="0.25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  <c r="AD573" s="47"/>
    </row>
    <row r="574" spans="1:30" s="45" customFormat="1" x14ac:dyDescent="0.25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  <c r="AD574" s="47"/>
    </row>
    <row r="575" spans="1:30" s="45" customFormat="1" x14ac:dyDescent="0.25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  <c r="AD575" s="47"/>
    </row>
    <row r="576" spans="1:30" s="45" customFormat="1" x14ac:dyDescent="0.25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  <c r="AD576" s="47"/>
    </row>
    <row r="577" spans="1:30" s="45" customFormat="1" x14ac:dyDescent="0.25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  <c r="AD577" s="47"/>
    </row>
    <row r="578" spans="1:30" s="45" customFormat="1" x14ac:dyDescent="0.25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  <c r="AD578" s="47"/>
    </row>
    <row r="579" spans="1:30" s="45" customFormat="1" x14ac:dyDescent="0.25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</row>
    <row r="580" spans="1:30" s="45" customFormat="1" x14ac:dyDescent="0.25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47"/>
      <c r="U580" s="47"/>
      <c r="V580" s="47"/>
      <c r="W580" s="47"/>
      <c r="X580" s="47"/>
      <c r="Y580" s="47"/>
      <c r="Z580" s="47"/>
      <c r="AA580" s="47"/>
      <c r="AB580" s="47"/>
      <c r="AC580" s="47"/>
      <c r="AD580" s="47"/>
    </row>
    <row r="581" spans="1:30" s="45" customFormat="1" x14ac:dyDescent="0.25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  <c r="AD581" s="47"/>
    </row>
    <row r="582" spans="1:30" s="45" customFormat="1" x14ac:dyDescent="0.25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  <c r="AD582" s="47"/>
    </row>
    <row r="583" spans="1:30" s="45" customFormat="1" x14ac:dyDescent="0.25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  <c r="AD583" s="47"/>
    </row>
    <row r="584" spans="1:30" s="45" customFormat="1" x14ac:dyDescent="0.25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</row>
    <row r="585" spans="1:30" s="45" customFormat="1" x14ac:dyDescent="0.25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</row>
    <row r="586" spans="1:30" s="45" customFormat="1" x14ac:dyDescent="0.25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</row>
    <row r="587" spans="1:30" s="45" customFormat="1" x14ac:dyDescent="0.25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</row>
    <row r="588" spans="1:30" s="45" customFormat="1" x14ac:dyDescent="0.25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</row>
    <row r="589" spans="1:30" s="45" customFormat="1" x14ac:dyDescent="0.25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</row>
    <row r="590" spans="1:30" s="45" customFormat="1" x14ac:dyDescent="0.25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</row>
    <row r="591" spans="1:30" s="45" customFormat="1" x14ac:dyDescent="0.25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</row>
    <row r="592" spans="1:30" s="45" customFormat="1" x14ac:dyDescent="0.25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</row>
    <row r="593" spans="1:30" s="45" customFormat="1" x14ac:dyDescent="0.25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</row>
    <row r="594" spans="1:30" s="45" customFormat="1" x14ac:dyDescent="0.25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</row>
    <row r="595" spans="1:30" s="45" customFormat="1" x14ac:dyDescent="0.25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</row>
    <row r="596" spans="1:30" s="45" customFormat="1" x14ac:dyDescent="0.25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</row>
    <row r="597" spans="1:30" s="45" customFormat="1" x14ac:dyDescent="0.25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</row>
    <row r="598" spans="1:30" s="45" customFormat="1" x14ac:dyDescent="0.25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</row>
    <row r="599" spans="1:30" s="45" customFormat="1" x14ac:dyDescent="0.25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</row>
    <row r="600" spans="1:30" s="45" customFormat="1" x14ac:dyDescent="0.25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</row>
    <row r="601" spans="1:30" s="45" customFormat="1" x14ac:dyDescent="0.25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</row>
    <row r="602" spans="1:30" s="45" customFormat="1" x14ac:dyDescent="0.25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</row>
    <row r="603" spans="1:30" s="45" customFormat="1" x14ac:dyDescent="0.25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</row>
    <row r="604" spans="1:30" s="45" customFormat="1" x14ac:dyDescent="0.25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</row>
    <row r="605" spans="1:30" s="45" customFormat="1" x14ac:dyDescent="0.25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  <c r="AD605" s="47"/>
    </row>
    <row r="606" spans="1:30" s="45" customFormat="1" x14ac:dyDescent="0.25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47"/>
    </row>
    <row r="607" spans="1:30" s="45" customFormat="1" x14ac:dyDescent="0.25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  <c r="AD607" s="47"/>
    </row>
    <row r="608" spans="1:30" s="45" customFormat="1" x14ac:dyDescent="0.25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  <c r="AD608" s="47"/>
    </row>
    <row r="609" spans="1:30" s="45" customFormat="1" x14ac:dyDescent="0.25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47"/>
      <c r="U609" s="47"/>
      <c r="V609" s="47"/>
      <c r="W609" s="47"/>
      <c r="X609" s="47"/>
      <c r="Y609" s="47"/>
      <c r="Z609" s="47"/>
      <c r="AA609" s="47"/>
      <c r="AB609" s="47"/>
      <c r="AC609" s="47"/>
      <c r="AD609" s="47"/>
    </row>
    <row r="610" spans="1:30" s="45" customFormat="1" x14ac:dyDescent="0.25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  <c r="AD610" s="47"/>
    </row>
    <row r="611" spans="1:30" s="45" customFormat="1" x14ac:dyDescent="0.25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47"/>
      <c r="U611" s="47"/>
      <c r="V611" s="47"/>
      <c r="W611" s="47"/>
      <c r="X611" s="47"/>
      <c r="Y611" s="47"/>
      <c r="Z611" s="47"/>
      <c r="AA611" s="47"/>
      <c r="AB611" s="47"/>
      <c r="AC611" s="47"/>
      <c r="AD611" s="47"/>
    </row>
    <row r="612" spans="1:30" s="45" customFormat="1" x14ac:dyDescent="0.25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  <c r="AD612" s="47"/>
    </row>
    <row r="613" spans="1:30" s="45" customFormat="1" x14ac:dyDescent="0.25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47"/>
      <c r="U613" s="47"/>
      <c r="V613" s="47"/>
      <c r="W613" s="47"/>
      <c r="X613" s="47"/>
      <c r="Y613" s="47"/>
      <c r="Z613" s="47"/>
      <c r="AA613" s="47"/>
      <c r="AB613" s="47"/>
      <c r="AC613" s="47"/>
      <c r="AD613" s="47"/>
    </row>
    <row r="614" spans="1:30" s="45" customFormat="1" x14ac:dyDescent="0.25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47"/>
      <c r="U614" s="47"/>
      <c r="V614" s="47"/>
      <c r="W614" s="47"/>
      <c r="X614" s="47"/>
      <c r="Y614" s="47"/>
      <c r="Z614" s="47"/>
      <c r="AA614" s="47"/>
      <c r="AB614" s="47"/>
      <c r="AC614" s="47"/>
      <c r="AD614" s="47"/>
    </row>
    <row r="615" spans="1:30" s="45" customFormat="1" x14ac:dyDescent="0.25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  <c r="AD615" s="47"/>
    </row>
    <row r="616" spans="1:30" s="45" customFormat="1" x14ac:dyDescent="0.25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47"/>
      <c r="U616" s="47"/>
      <c r="V616" s="47"/>
      <c r="W616" s="47"/>
      <c r="X616" s="47"/>
      <c r="Y616" s="47"/>
      <c r="Z616" s="47"/>
      <c r="AA616" s="47"/>
      <c r="AB616" s="47"/>
      <c r="AC616" s="47"/>
      <c r="AD616" s="47"/>
    </row>
    <row r="617" spans="1:30" s="45" customFormat="1" x14ac:dyDescent="0.25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  <c r="AD617" s="47"/>
    </row>
    <row r="618" spans="1:30" s="45" customFormat="1" x14ac:dyDescent="0.25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47"/>
      <c r="U618" s="47"/>
      <c r="V618" s="47"/>
      <c r="W618" s="47"/>
      <c r="X618" s="47"/>
      <c r="Y618" s="47"/>
      <c r="Z618" s="47"/>
      <c r="AA618" s="47"/>
      <c r="AB618" s="47"/>
      <c r="AC618" s="47"/>
      <c r="AD618" s="47"/>
    </row>
    <row r="619" spans="1:30" s="45" customFormat="1" x14ac:dyDescent="0.25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47"/>
      <c r="U619" s="47"/>
      <c r="V619" s="47"/>
      <c r="W619" s="47"/>
      <c r="X619" s="47"/>
      <c r="Y619" s="47"/>
      <c r="Z619" s="47"/>
      <c r="AA619" s="47"/>
      <c r="AB619" s="47"/>
      <c r="AC619" s="47"/>
      <c r="AD619" s="47"/>
    </row>
    <row r="620" spans="1:30" s="45" customFormat="1" x14ac:dyDescent="0.25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47"/>
      <c r="U620" s="47"/>
      <c r="V620" s="47"/>
      <c r="W620" s="47"/>
      <c r="X620" s="47"/>
      <c r="Y620" s="47"/>
      <c r="Z620" s="47"/>
      <c r="AA620" s="47"/>
      <c r="AB620" s="47"/>
      <c r="AC620" s="47"/>
      <c r="AD620" s="47"/>
    </row>
    <row r="621" spans="1:30" s="45" customFormat="1" x14ac:dyDescent="0.25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47"/>
      <c r="U621" s="47"/>
      <c r="V621" s="47"/>
      <c r="W621" s="47"/>
      <c r="X621" s="47"/>
      <c r="Y621" s="47"/>
      <c r="Z621" s="47"/>
      <c r="AA621" s="47"/>
      <c r="AB621" s="47"/>
      <c r="AC621" s="47"/>
      <c r="AD621" s="47"/>
    </row>
    <row r="622" spans="1:30" s="45" customFormat="1" x14ac:dyDescent="0.25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  <c r="AD622" s="47"/>
    </row>
    <row r="623" spans="1:30" s="45" customFormat="1" x14ac:dyDescent="0.25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  <c r="AD623" s="47"/>
    </row>
    <row r="624" spans="1:30" s="45" customFormat="1" x14ac:dyDescent="0.25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  <c r="AD624" s="47"/>
    </row>
    <row r="625" spans="1:30" s="45" customFormat="1" x14ac:dyDescent="0.25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  <c r="AD625" s="47"/>
    </row>
    <row r="626" spans="1:30" s="45" customFormat="1" x14ac:dyDescent="0.25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  <c r="AD626" s="47"/>
    </row>
    <row r="627" spans="1:30" s="45" customFormat="1" x14ac:dyDescent="0.25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  <c r="AD627" s="47"/>
    </row>
    <row r="628" spans="1:30" s="45" customFormat="1" x14ac:dyDescent="0.25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  <c r="AD628" s="47"/>
    </row>
    <row r="629" spans="1:30" s="45" customFormat="1" x14ac:dyDescent="0.25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47"/>
      <c r="U629" s="47"/>
      <c r="V629" s="47"/>
      <c r="W629" s="47"/>
      <c r="X629" s="47"/>
      <c r="Y629" s="47"/>
      <c r="Z629" s="47"/>
      <c r="AA629" s="47"/>
      <c r="AB629" s="47"/>
      <c r="AC629" s="47"/>
      <c r="AD629" s="47"/>
    </row>
    <row r="630" spans="1:30" s="45" customFormat="1" x14ac:dyDescent="0.25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47"/>
      <c r="U630" s="47"/>
      <c r="V630" s="47"/>
      <c r="W630" s="47"/>
      <c r="X630" s="47"/>
      <c r="Y630" s="47"/>
      <c r="Z630" s="47"/>
      <c r="AA630" s="47"/>
      <c r="AB630" s="47"/>
      <c r="AC630" s="47"/>
      <c r="AD630" s="47"/>
    </row>
    <row r="631" spans="1:30" s="45" customFormat="1" x14ac:dyDescent="0.25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  <c r="AD631" s="47"/>
    </row>
    <row r="632" spans="1:30" s="45" customFormat="1" x14ac:dyDescent="0.25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  <c r="AD632" s="47"/>
    </row>
    <row r="633" spans="1:30" s="45" customFormat="1" x14ac:dyDescent="0.25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  <c r="AD633" s="47"/>
    </row>
    <row r="634" spans="1:30" s="45" customFormat="1" x14ac:dyDescent="0.25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47"/>
      <c r="U634" s="47"/>
      <c r="V634" s="47"/>
      <c r="W634" s="47"/>
      <c r="X634" s="47"/>
      <c r="Y634" s="47"/>
      <c r="Z634" s="47"/>
      <c r="AA634" s="47"/>
      <c r="AB634" s="47"/>
      <c r="AC634" s="47"/>
      <c r="AD634" s="47"/>
    </row>
    <row r="635" spans="1:30" s="45" customFormat="1" x14ac:dyDescent="0.25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47"/>
      <c r="U635" s="47"/>
      <c r="V635" s="47"/>
      <c r="W635" s="47"/>
      <c r="X635" s="47"/>
      <c r="Y635" s="47"/>
      <c r="Z635" s="47"/>
      <c r="AA635" s="47"/>
      <c r="AB635" s="47"/>
      <c r="AC635" s="47"/>
      <c r="AD635" s="47"/>
    </row>
    <row r="636" spans="1:30" s="45" customFormat="1" x14ac:dyDescent="0.25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47"/>
      <c r="U636" s="47"/>
      <c r="V636" s="47"/>
      <c r="W636" s="47"/>
      <c r="X636" s="47"/>
      <c r="Y636" s="47"/>
      <c r="Z636" s="47"/>
      <c r="AA636" s="47"/>
      <c r="AB636" s="47"/>
      <c r="AC636" s="47"/>
      <c r="AD636" s="47"/>
    </row>
    <row r="637" spans="1:30" s="45" customFormat="1" x14ac:dyDescent="0.25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47"/>
      <c r="U637" s="47"/>
      <c r="V637" s="47"/>
      <c r="W637" s="47"/>
      <c r="X637" s="47"/>
      <c r="Y637" s="47"/>
      <c r="Z637" s="47"/>
      <c r="AA637" s="47"/>
      <c r="AB637" s="47"/>
      <c r="AC637" s="47"/>
      <c r="AD637" s="47"/>
    </row>
    <row r="638" spans="1:30" s="45" customFormat="1" x14ac:dyDescent="0.25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47"/>
      <c r="U638" s="47"/>
      <c r="V638" s="47"/>
      <c r="W638" s="47"/>
      <c r="X638" s="47"/>
      <c r="Y638" s="47"/>
      <c r="Z638" s="47"/>
      <c r="AA638" s="47"/>
      <c r="AB638" s="47"/>
      <c r="AC638" s="47"/>
      <c r="AD638" s="47"/>
    </row>
    <row r="639" spans="1:30" s="45" customFormat="1" x14ac:dyDescent="0.25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  <c r="AD639" s="47"/>
    </row>
    <row r="640" spans="1:30" s="45" customFormat="1" x14ac:dyDescent="0.25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47"/>
      <c r="U640" s="47"/>
      <c r="V640" s="47"/>
      <c r="W640" s="47"/>
      <c r="X640" s="47"/>
      <c r="Y640" s="47"/>
      <c r="Z640" s="47"/>
      <c r="AA640" s="47"/>
      <c r="AB640" s="47"/>
      <c r="AC640" s="47"/>
      <c r="AD640" s="47"/>
    </row>
    <row r="641" spans="1:30" s="45" customFormat="1" x14ac:dyDescent="0.25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47"/>
      <c r="U641" s="47"/>
      <c r="V641" s="47"/>
      <c r="W641" s="47"/>
      <c r="X641" s="47"/>
      <c r="Y641" s="47"/>
      <c r="Z641" s="47"/>
      <c r="AA641" s="47"/>
      <c r="AB641" s="47"/>
      <c r="AC641" s="47"/>
      <c r="AD641" s="47"/>
    </row>
    <row r="642" spans="1:30" s="45" customFormat="1" x14ac:dyDescent="0.25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47"/>
      <c r="U642" s="47"/>
      <c r="V642" s="47"/>
      <c r="W642" s="47"/>
      <c r="X642" s="47"/>
      <c r="Y642" s="47"/>
      <c r="Z642" s="47"/>
      <c r="AA642" s="47"/>
      <c r="AB642" s="47"/>
      <c r="AC642" s="47"/>
      <c r="AD642" s="47"/>
    </row>
    <row r="643" spans="1:30" s="45" customFormat="1" x14ac:dyDescent="0.25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  <c r="AD643" s="47"/>
    </row>
    <row r="644" spans="1:30" s="45" customFormat="1" x14ac:dyDescent="0.25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47"/>
      <c r="U644" s="47"/>
      <c r="V644" s="47"/>
      <c r="W644" s="47"/>
      <c r="X644" s="47"/>
      <c r="Y644" s="47"/>
      <c r="Z644" s="47"/>
      <c r="AA644" s="47"/>
      <c r="AB644" s="47"/>
      <c r="AC644" s="47"/>
      <c r="AD644" s="47"/>
    </row>
    <row r="645" spans="1:30" s="45" customFormat="1" x14ac:dyDescent="0.25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47"/>
      <c r="U645" s="47"/>
      <c r="V645" s="47"/>
      <c r="W645" s="47"/>
      <c r="X645" s="47"/>
      <c r="Y645" s="47"/>
      <c r="Z645" s="47"/>
      <c r="AA645" s="47"/>
      <c r="AB645" s="47"/>
      <c r="AC645" s="47"/>
      <c r="AD645" s="47"/>
    </row>
    <row r="646" spans="1:30" s="45" customFormat="1" x14ac:dyDescent="0.25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  <c r="AD646" s="47"/>
    </row>
    <row r="647" spans="1:30" s="45" customFormat="1" x14ac:dyDescent="0.25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47"/>
      <c r="U647" s="47"/>
      <c r="V647" s="47"/>
      <c r="W647" s="47"/>
      <c r="X647" s="47"/>
      <c r="Y647" s="47"/>
      <c r="Z647" s="47"/>
      <c r="AA647" s="47"/>
      <c r="AB647" s="47"/>
      <c r="AC647" s="47"/>
      <c r="AD647" s="47"/>
    </row>
    <row r="648" spans="1:30" s="45" customFormat="1" x14ac:dyDescent="0.25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  <c r="AD648" s="47"/>
    </row>
    <row r="649" spans="1:30" s="45" customFormat="1" x14ac:dyDescent="0.25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  <c r="AD649" s="47"/>
    </row>
    <row r="650" spans="1:30" s="45" customFormat="1" x14ac:dyDescent="0.25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47"/>
      <c r="U650" s="47"/>
      <c r="V650" s="47"/>
      <c r="W650" s="47"/>
      <c r="X650" s="47"/>
      <c r="Y650" s="47"/>
      <c r="Z650" s="47"/>
      <c r="AA650" s="47"/>
      <c r="AB650" s="47"/>
      <c r="AC650" s="47"/>
      <c r="AD650" s="47"/>
    </row>
    <row r="651" spans="1:30" s="45" customFormat="1" x14ac:dyDescent="0.25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  <c r="AD651" s="47"/>
    </row>
    <row r="652" spans="1:30" s="45" customFormat="1" x14ac:dyDescent="0.25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47"/>
      <c r="U652" s="47"/>
      <c r="V652" s="47"/>
      <c r="W652" s="47"/>
      <c r="X652" s="47"/>
      <c r="Y652" s="47"/>
      <c r="Z652" s="47"/>
      <c r="AA652" s="47"/>
      <c r="AB652" s="47"/>
      <c r="AC652" s="47"/>
      <c r="AD652" s="47"/>
    </row>
    <row r="653" spans="1:30" s="45" customFormat="1" x14ac:dyDescent="0.25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</row>
    <row r="654" spans="1:30" s="45" customFormat="1" x14ac:dyDescent="0.25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  <c r="AD654" s="47"/>
    </row>
    <row r="655" spans="1:30" s="45" customFormat="1" x14ac:dyDescent="0.25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  <c r="AD655" s="47"/>
    </row>
    <row r="656" spans="1:30" s="45" customFormat="1" x14ac:dyDescent="0.25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47"/>
      <c r="U656" s="47"/>
      <c r="V656" s="47"/>
      <c r="W656" s="47"/>
      <c r="X656" s="47"/>
      <c r="Y656" s="47"/>
      <c r="Z656" s="47"/>
      <c r="AA656" s="47"/>
      <c r="AB656" s="47"/>
      <c r="AC656" s="47"/>
      <c r="AD656" s="47"/>
    </row>
    <row r="657" spans="1:30" s="45" customFormat="1" x14ac:dyDescent="0.25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  <c r="AD657" s="47"/>
    </row>
    <row r="658" spans="1:30" s="45" customFormat="1" x14ac:dyDescent="0.25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  <c r="AD658" s="47"/>
    </row>
    <row r="659" spans="1:30" s="45" customFormat="1" x14ac:dyDescent="0.25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</row>
    <row r="660" spans="1:30" s="45" customFormat="1" x14ac:dyDescent="0.25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  <c r="AD660" s="47"/>
    </row>
    <row r="661" spans="1:30" s="45" customFormat="1" x14ac:dyDescent="0.25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47"/>
      <c r="U661" s="47"/>
      <c r="V661" s="47"/>
      <c r="W661" s="47"/>
      <c r="X661" s="47"/>
      <c r="Y661" s="47"/>
      <c r="Z661" s="47"/>
      <c r="AA661" s="47"/>
      <c r="AB661" s="47"/>
      <c r="AC661" s="47"/>
      <c r="AD661" s="47"/>
    </row>
    <row r="662" spans="1:30" s="45" customFormat="1" x14ac:dyDescent="0.25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47"/>
      <c r="U662" s="47"/>
      <c r="V662" s="47"/>
      <c r="W662" s="47"/>
      <c r="X662" s="47"/>
      <c r="Y662" s="47"/>
      <c r="Z662" s="47"/>
      <c r="AA662" s="47"/>
      <c r="AB662" s="47"/>
      <c r="AC662" s="47"/>
      <c r="AD662" s="47"/>
    </row>
    <row r="663" spans="1:30" s="45" customFormat="1" x14ac:dyDescent="0.25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</row>
    <row r="664" spans="1:30" s="45" customFormat="1" x14ac:dyDescent="0.25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</row>
    <row r="665" spans="1:30" s="45" customFormat="1" x14ac:dyDescent="0.25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  <c r="AD665" s="47"/>
    </row>
    <row r="666" spans="1:30" s="45" customFormat="1" x14ac:dyDescent="0.25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  <c r="AD666" s="47"/>
    </row>
    <row r="667" spans="1:30" s="45" customFormat="1" x14ac:dyDescent="0.25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  <c r="AD667" s="47"/>
    </row>
    <row r="668" spans="1:30" s="45" customFormat="1" x14ac:dyDescent="0.25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  <c r="AD668" s="47"/>
    </row>
    <row r="669" spans="1:30" s="45" customFormat="1" x14ac:dyDescent="0.25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</row>
    <row r="670" spans="1:30" s="45" customFormat="1" x14ac:dyDescent="0.25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</row>
    <row r="671" spans="1:30" s="45" customFormat="1" x14ac:dyDescent="0.25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</row>
    <row r="672" spans="1:30" s="45" customFormat="1" x14ac:dyDescent="0.25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</row>
    <row r="673" spans="1:30" s="45" customFormat="1" x14ac:dyDescent="0.25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47"/>
      <c r="U673" s="47"/>
      <c r="V673" s="47"/>
      <c r="W673" s="47"/>
      <c r="X673" s="47"/>
      <c r="Y673" s="47"/>
      <c r="Z673" s="47"/>
      <c r="AA673" s="47"/>
      <c r="AB673" s="47"/>
      <c r="AC673" s="47"/>
      <c r="AD673" s="47"/>
    </row>
    <row r="674" spans="1:30" s="45" customFormat="1" x14ac:dyDescent="0.25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  <c r="AD674" s="47"/>
    </row>
    <row r="675" spans="1:30" s="45" customFormat="1" x14ac:dyDescent="0.25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47"/>
      <c r="U675" s="47"/>
      <c r="V675" s="47"/>
      <c r="W675" s="47"/>
      <c r="X675" s="47"/>
      <c r="Y675" s="47"/>
      <c r="Z675" s="47"/>
      <c r="AA675" s="47"/>
      <c r="AB675" s="47"/>
      <c r="AC675" s="47"/>
      <c r="AD675" s="47"/>
    </row>
    <row r="676" spans="1:30" s="45" customFormat="1" x14ac:dyDescent="0.25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</row>
    <row r="677" spans="1:30" s="45" customFormat="1" x14ac:dyDescent="0.25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  <c r="AD677" s="47"/>
    </row>
    <row r="678" spans="1:30" s="45" customFormat="1" x14ac:dyDescent="0.25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  <c r="AD678" s="47"/>
    </row>
    <row r="679" spans="1:30" s="45" customFormat="1" x14ac:dyDescent="0.25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</row>
    <row r="680" spans="1:30" s="45" customFormat="1" x14ac:dyDescent="0.25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</row>
    <row r="681" spans="1:30" s="45" customFormat="1" x14ac:dyDescent="0.25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</row>
    <row r="682" spans="1:30" s="45" customFormat="1" x14ac:dyDescent="0.25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</row>
    <row r="683" spans="1:30" s="45" customFormat="1" x14ac:dyDescent="0.25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</row>
    <row r="684" spans="1:30" s="45" customFormat="1" x14ac:dyDescent="0.25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  <c r="AD684" s="47"/>
    </row>
    <row r="685" spans="1:30" s="45" customFormat="1" x14ac:dyDescent="0.25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</row>
    <row r="686" spans="1:30" s="45" customFormat="1" x14ac:dyDescent="0.25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47"/>
      <c r="U686" s="47"/>
      <c r="V686" s="47"/>
      <c r="W686" s="47"/>
      <c r="X686" s="47"/>
      <c r="Y686" s="47"/>
      <c r="Z686" s="47"/>
      <c r="AA686" s="47"/>
      <c r="AB686" s="47"/>
      <c r="AC686" s="47"/>
      <c r="AD686" s="47"/>
    </row>
    <row r="687" spans="1:30" s="45" customFormat="1" x14ac:dyDescent="0.25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47"/>
      <c r="U687" s="47"/>
      <c r="V687" s="47"/>
      <c r="W687" s="47"/>
      <c r="X687" s="47"/>
      <c r="Y687" s="47"/>
      <c r="Z687" s="47"/>
      <c r="AA687" s="47"/>
      <c r="AB687" s="47"/>
      <c r="AC687" s="47"/>
      <c r="AD687" s="47"/>
    </row>
    <row r="688" spans="1:30" s="45" customFormat="1" x14ac:dyDescent="0.25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47"/>
      <c r="U688" s="47"/>
      <c r="V688" s="47"/>
      <c r="W688" s="47"/>
      <c r="X688" s="47"/>
      <c r="Y688" s="47"/>
      <c r="Z688" s="47"/>
      <c r="AA688" s="47"/>
      <c r="AB688" s="47"/>
      <c r="AC688" s="47"/>
      <c r="AD688" s="47"/>
    </row>
    <row r="689" spans="1:30" s="45" customFormat="1" x14ac:dyDescent="0.25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47"/>
      <c r="U689" s="47"/>
      <c r="V689" s="47"/>
      <c r="W689" s="47"/>
      <c r="X689" s="47"/>
      <c r="Y689" s="47"/>
      <c r="Z689" s="47"/>
      <c r="AA689" s="47"/>
      <c r="AB689" s="47"/>
      <c r="AC689" s="47"/>
      <c r="AD689" s="47"/>
    </row>
    <row r="690" spans="1:30" s="45" customFormat="1" x14ac:dyDescent="0.25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47"/>
      <c r="U690" s="47"/>
      <c r="V690" s="47"/>
      <c r="W690" s="47"/>
      <c r="X690" s="47"/>
      <c r="Y690" s="47"/>
      <c r="Z690" s="47"/>
      <c r="AA690" s="47"/>
      <c r="AB690" s="47"/>
      <c r="AC690" s="47"/>
      <c r="AD690" s="47"/>
    </row>
    <row r="691" spans="1:30" s="45" customFormat="1" x14ac:dyDescent="0.25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47"/>
      <c r="U691" s="47"/>
      <c r="V691" s="47"/>
      <c r="W691" s="47"/>
      <c r="X691" s="47"/>
      <c r="Y691" s="47"/>
      <c r="Z691" s="47"/>
      <c r="AA691" s="47"/>
      <c r="AB691" s="47"/>
      <c r="AC691" s="47"/>
      <c r="AD691" s="47"/>
    </row>
    <row r="692" spans="1:30" s="45" customFormat="1" x14ac:dyDescent="0.25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47"/>
      <c r="U692" s="47"/>
      <c r="V692" s="47"/>
      <c r="W692" s="47"/>
      <c r="X692" s="47"/>
      <c r="Y692" s="47"/>
      <c r="Z692" s="47"/>
      <c r="AA692" s="47"/>
      <c r="AB692" s="47"/>
      <c r="AC692" s="47"/>
      <c r="AD692" s="47"/>
    </row>
    <row r="693" spans="1:30" s="45" customFormat="1" x14ac:dyDescent="0.25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  <c r="AD693" s="47"/>
    </row>
    <row r="694" spans="1:30" s="45" customFormat="1" x14ac:dyDescent="0.25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47"/>
      <c r="U694" s="47"/>
      <c r="V694" s="47"/>
      <c r="W694" s="47"/>
      <c r="X694" s="47"/>
      <c r="Y694" s="47"/>
      <c r="Z694" s="47"/>
      <c r="AA694" s="47"/>
      <c r="AB694" s="47"/>
      <c r="AC694" s="47"/>
      <c r="AD694" s="47"/>
    </row>
    <row r="695" spans="1:30" s="45" customFormat="1" x14ac:dyDescent="0.25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  <c r="AD695" s="47"/>
    </row>
    <row r="696" spans="1:30" s="45" customFormat="1" x14ac:dyDescent="0.25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47"/>
      <c r="U696" s="47"/>
      <c r="V696" s="47"/>
      <c r="W696" s="47"/>
      <c r="X696" s="47"/>
      <c r="Y696" s="47"/>
      <c r="Z696" s="47"/>
      <c r="AA696" s="47"/>
      <c r="AB696" s="47"/>
      <c r="AC696" s="47"/>
      <c r="AD696" s="47"/>
    </row>
    <row r="697" spans="1:30" s="45" customFormat="1" x14ac:dyDescent="0.25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47"/>
      <c r="U697" s="47"/>
      <c r="V697" s="47"/>
      <c r="W697" s="47"/>
      <c r="X697" s="47"/>
      <c r="Y697" s="47"/>
      <c r="Z697" s="47"/>
      <c r="AA697" s="47"/>
      <c r="AB697" s="47"/>
      <c r="AC697" s="47"/>
      <c r="AD697" s="47"/>
    </row>
    <row r="698" spans="1:30" s="45" customFormat="1" x14ac:dyDescent="0.25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  <c r="AD698" s="47"/>
    </row>
    <row r="699" spans="1:30" s="45" customFormat="1" x14ac:dyDescent="0.25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47"/>
      <c r="U699" s="47"/>
      <c r="V699" s="47"/>
      <c r="W699" s="47"/>
      <c r="X699" s="47"/>
      <c r="Y699" s="47"/>
      <c r="Z699" s="47"/>
      <c r="AA699" s="47"/>
      <c r="AB699" s="47"/>
      <c r="AC699" s="47"/>
      <c r="AD699" s="47"/>
    </row>
    <row r="700" spans="1:30" s="45" customFormat="1" x14ac:dyDescent="0.25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47"/>
      <c r="U700" s="47"/>
      <c r="V700" s="47"/>
      <c r="W700" s="47"/>
      <c r="X700" s="47"/>
      <c r="Y700" s="47"/>
      <c r="Z700" s="47"/>
      <c r="AA700" s="47"/>
      <c r="AB700" s="47"/>
      <c r="AC700" s="47"/>
      <c r="AD700" s="47"/>
    </row>
    <row r="701" spans="1:30" s="45" customFormat="1" x14ac:dyDescent="0.25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47"/>
      <c r="U701" s="47"/>
      <c r="V701" s="47"/>
      <c r="W701" s="47"/>
      <c r="X701" s="47"/>
      <c r="Y701" s="47"/>
      <c r="Z701" s="47"/>
      <c r="AA701" s="47"/>
      <c r="AB701" s="47"/>
      <c r="AC701" s="47"/>
      <c r="AD701" s="47"/>
    </row>
    <row r="702" spans="1:30" s="45" customFormat="1" x14ac:dyDescent="0.25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47"/>
      <c r="U702" s="47"/>
      <c r="V702" s="47"/>
      <c r="W702" s="47"/>
      <c r="X702" s="47"/>
      <c r="Y702" s="47"/>
      <c r="Z702" s="47"/>
      <c r="AA702" s="47"/>
      <c r="AB702" s="47"/>
      <c r="AC702" s="47"/>
      <c r="AD702" s="47"/>
    </row>
    <row r="703" spans="1:30" s="45" customFormat="1" x14ac:dyDescent="0.25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47"/>
      <c r="U703" s="47"/>
      <c r="V703" s="47"/>
      <c r="W703" s="47"/>
      <c r="X703" s="47"/>
      <c r="Y703" s="47"/>
      <c r="Z703" s="47"/>
      <c r="AA703" s="47"/>
      <c r="AB703" s="47"/>
      <c r="AC703" s="47"/>
      <c r="AD703" s="47"/>
    </row>
    <row r="704" spans="1:30" s="45" customFormat="1" x14ac:dyDescent="0.25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47"/>
      <c r="U704" s="47"/>
      <c r="V704" s="47"/>
      <c r="W704" s="47"/>
      <c r="X704" s="47"/>
      <c r="Y704" s="47"/>
      <c r="Z704" s="47"/>
      <c r="AA704" s="47"/>
      <c r="AB704" s="47"/>
      <c r="AC704" s="47"/>
      <c r="AD704" s="47"/>
    </row>
    <row r="705" spans="1:30" s="45" customFormat="1" x14ac:dyDescent="0.25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47"/>
      <c r="U705" s="47"/>
      <c r="V705" s="47"/>
      <c r="W705" s="47"/>
      <c r="X705" s="47"/>
      <c r="Y705" s="47"/>
      <c r="Z705" s="47"/>
      <c r="AA705" s="47"/>
      <c r="AB705" s="47"/>
      <c r="AC705" s="47"/>
      <c r="AD705" s="47"/>
    </row>
    <row r="706" spans="1:30" s="45" customFormat="1" x14ac:dyDescent="0.25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47"/>
      <c r="U706" s="47"/>
      <c r="V706" s="47"/>
      <c r="W706" s="47"/>
      <c r="X706" s="47"/>
      <c r="Y706" s="47"/>
      <c r="Z706" s="47"/>
      <c r="AA706" s="47"/>
      <c r="AB706" s="47"/>
      <c r="AC706" s="47"/>
      <c r="AD706" s="47"/>
    </row>
    <row r="707" spans="1:30" s="45" customFormat="1" x14ac:dyDescent="0.25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47"/>
      <c r="U707" s="47"/>
      <c r="V707" s="47"/>
      <c r="W707" s="47"/>
      <c r="X707" s="47"/>
      <c r="Y707" s="47"/>
      <c r="Z707" s="47"/>
      <c r="AA707" s="47"/>
      <c r="AB707" s="47"/>
      <c r="AC707" s="47"/>
      <c r="AD707" s="47"/>
    </row>
    <row r="708" spans="1:30" s="45" customFormat="1" x14ac:dyDescent="0.25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47"/>
      <c r="U708" s="47"/>
      <c r="V708" s="47"/>
      <c r="W708" s="47"/>
      <c r="X708" s="47"/>
      <c r="Y708" s="47"/>
      <c r="Z708" s="47"/>
      <c r="AA708" s="47"/>
      <c r="AB708" s="47"/>
      <c r="AC708" s="47"/>
      <c r="AD708" s="47"/>
    </row>
    <row r="709" spans="1:30" s="45" customFormat="1" x14ac:dyDescent="0.25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  <c r="AD709" s="47"/>
    </row>
    <row r="710" spans="1:30" s="45" customFormat="1" x14ac:dyDescent="0.25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  <c r="AD710" s="47"/>
    </row>
    <row r="711" spans="1:30" s="45" customFormat="1" x14ac:dyDescent="0.25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</row>
    <row r="712" spans="1:30" s="45" customFormat="1" x14ac:dyDescent="0.25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</row>
    <row r="713" spans="1:30" s="45" customFormat="1" x14ac:dyDescent="0.25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</row>
    <row r="714" spans="1:30" s="45" customFormat="1" x14ac:dyDescent="0.25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</row>
    <row r="715" spans="1:30" s="45" customFormat="1" x14ac:dyDescent="0.25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  <c r="AD715" s="47"/>
    </row>
    <row r="716" spans="1:30" s="45" customFormat="1" x14ac:dyDescent="0.25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  <c r="AD716" s="47"/>
    </row>
    <row r="717" spans="1:30" s="45" customFormat="1" x14ac:dyDescent="0.25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  <c r="AD717" s="47"/>
    </row>
    <row r="718" spans="1:30" s="45" customFormat="1" x14ac:dyDescent="0.25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47"/>
      <c r="U718" s="47"/>
      <c r="V718" s="47"/>
      <c r="W718" s="47"/>
      <c r="X718" s="47"/>
      <c r="Y718" s="47"/>
      <c r="Z718" s="47"/>
      <c r="AA718" s="47"/>
      <c r="AB718" s="47"/>
      <c r="AC718" s="47"/>
      <c r="AD718" s="47"/>
    </row>
    <row r="719" spans="1:30" s="45" customFormat="1" x14ac:dyDescent="0.25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  <c r="AD719" s="47"/>
    </row>
    <row r="720" spans="1:30" s="45" customFormat="1" x14ac:dyDescent="0.25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47"/>
      <c r="U720" s="47"/>
      <c r="V720" s="47"/>
      <c r="W720" s="47"/>
      <c r="X720" s="47"/>
      <c r="Y720" s="47"/>
      <c r="Z720" s="47"/>
      <c r="AA720" s="47"/>
      <c r="AB720" s="47"/>
      <c r="AC720" s="47"/>
      <c r="AD720" s="47"/>
    </row>
    <row r="721" spans="1:30" s="45" customFormat="1" x14ac:dyDescent="0.25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  <c r="AD721" s="47"/>
    </row>
    <row r="722" spans="1:30" s="45" customFormat="1" x14ac:dyDescent="0.25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  <c r="AD722" s="47"/>
    </row>
    <row r="723" spans="1:30" s="45" customFormat="1" x14ac:dyDescent="0.25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  <c r="AD723" s="47"/>
    </row>
    <row r="724" spans="1:30" s="45" customFormat="1" x14ac:dyDescent="0.25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  <c r="AD724" s="47"/>
    </row>
    <row r="725" spans="1:30" s="45" customFormat="1" x14ac:dyDescent="0.25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</row>
    <row r="726" spans="1:30" s="45" customFormat="1" x14ac:dyDescent="0.25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  <c r="AD726" s="47"/>
    </row>
    <row r="727" spans="1:30" s="45" customFormat="1" x14ac:dyDescent="0.25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  <c r="AD727" s="47"/>
    </row>
    <row r="728" spans="1:30" s="45" customFormat="1" x14ac:dyDescent="0.25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  <c r="AD728" s="47"/>
    </row>
    <row r="729" spans="1:30" s="45" customFormat="1" x14ac:dyDescent="0.25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47"/>
    </row>
    <row r="730" spans="1:30" s="45" customFormat="1" x14ac:dyDescent="0.25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  <c r="AD730" s="47"/>
    </row>
    <row r="731" spans="1:30" s="45" customFormat="1" x14ac:dyDescent="0.25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  <c r="AD731" s="47"/>
    </row>
    <row r="732" spans="1:30" s="45" customFormat="1" x14ac:dyDescent="0.25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47"/>
    </row>
    <row r="733" spans="1:30" s="45" customFormat="1" x14ac:dyDescent="0.25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47"/>
    </row>
    <row r="734" spans="1:30" s="45" customFormat="1" x14ac:dyDescent="0.25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  <c r="AD734" s="47"/>
    </row>
    <row r="735" spans="1:30" s="45" customFormat="1" x14ac:dyDescent="0.25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  <c r="AD735" s="47"/>
    </row>
    <row r="736" spans="1:30" s="45" customFormat="1" x14ac:dyDescent="0.25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  <c r="AD736" s="47"/>
    </row>
    <row r="737" spans="1:30" s="45" customFormat="1" x14ac:dyDescent="0.25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  <c r="AD737" s="47"/>
    </row>
    <row r="738" spans="1:30" s="45" customFormat="1" x14ac:dyDescent="0.25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  <c r="AD738" s="47"/>
    </row>
    <row r="739" spans="1:30" s="45" customFormat="1" x14ac:dyDescent="0.25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  <c r="AD739" s="47"/>
    </row>
    <row r="740" spans="1:30" s="45" customFormat="1" x14ac:dyDescent="0.25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  <c r="AD740" s="47"/>
    </row>
    <row r="741" spans="1:30" s="45" customFormat="1" x14ac:dyDescent="0.25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  <c r="AD741" s="47"/>
    </row>
    <row r="742" spans="1:30" s="45" customFormat="1" x14ac:dyDescent="0.25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  <c r="AD742" s="47"/>
    </row>
    <row r="743" spans="1:30" s="45" customFormat="1" x14ac:dyDescent="0.25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  <c r="AD743" s="47"/>
    </row>
    <row r="744" spans="1:30" s="45" customFormat="1" x14ac:dyDescent="0.25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  <c r="AD744" s="47"/>
    </row>
    <row r="745" spans="1:30" s="45" customFormat="1" x14ac:dyDescent="0.25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  <c r="AD745" s="47"/>
    </row>
    <row r="746" spans="1:30" s="45" customFormat="1" x14ac:dyDescent="0.25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47"/>
      <c r="U746" s="47"/>
      <c r="V746" s="47"/>
      <c r="W746" s="47"/>
      <c r="X746" s="47"/>
      <c r="Y746" s="47"/>
      <c r="Z746" s="47"/>
      <c r="AA746" s="47"/>
      <c r="AB746" s="47"/>
      <c r="AC746" s="47"/>
      <c r="AD746" s="47"/>
    </row>
    <row r="747" spans="1:30" s="45" customFormat="1" x14ac:dyDescent="0.25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47"/>
      <c r="U747" s="47"/>
      <c r="V747" s="47"/>
      <c r="W747" s="47"/>
      <c r="X747" s="47"/>
      <c r="Y747" s="47"/>
      <c r="Z747" s="47"/>
      <c r="AA747" s="47"/>
      <c r="AB747" s="47"/>
      <c r="AC747" s="47"/>
      <c r="AD747" s="47"/>
    </row>
    <row r="748" spans="1:30" s="45" customFormat="1" x14ac:dyDescent="0.25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47"/>
      <c r="U748" s="47"/>
      <c r="V748" s="47"/>
      <c r="W748" s="47"/>
      <c r="X748" s="47"/>
      <c r="Y748" s="47"/>
      <c r="Z748" s="47"/>
      <c r="AA748" s="47"/>
      <c r="AB748" s="47"/>
      <c r="AC748" s="47"/>
      <c r="AD748" s="47"/>
    </row>
    <row r="749" spans="1:30" s="45" customFormat="1" x14ac:dyDescent="0.25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47"/>
      <c r="U749" s="47"/>
      <c r="V749" s="47"/>
      <c r="W749" s="47"/>
      <c r="X749" s="47"/>
      <c r="Y749" s="47"/>
      <c r="Z749" s="47"/>
      <c r="AA749" s="47"/>
      <c r="AB749" s="47"/>
      <c r="AC749" s="47"/>
      <c r="AD749" s="47"/>
    </row>
    <row r="750" spans="1:30" s="45" customFormat="1" x14ac:dyDescent="0.25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47"/>
      <c r="U750" s="47"/>
      <c r="V750" s="47"/>
      <c r="W750" s="47"/>
      <c r="X750" s="47"/>
      <c r="Y750" s="47"/>
      <c r="Z750" s="47"/>
      <c r="AA750" s="47"/>
      <c r="AB750" s="47"/>
      <c r="AC750" s="47"/>
      <c r="AD750" s="47"/>
    </row>
    <row r="751" spans="1:30" s="45" customFormat="1" x14ac:dyDescent="0.25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47"/>
      <c r="U751" s="47"/>
      <c r="V751" s="47"/>
      <c r="W751" s="47"/>
      <c r="X751" s="47"/>
      <c r="Y751" s="47"/>
      <c r="Z751" s="47"/>
      <c r="AA751" s="47"/>
      <c r="AB751" s="47"/>
      <c r="AC751" s="47"/>
      <c r="AD751" s="47"/>
    </row>
    <row r="752" spans="1:30" s="45" customFormat="1" x14ac:dyDescent="0.25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47"/>
      <c r="U752" s="47"/>
      <c r="V752" s="47"/>
      <c r="W752" s="47"/>
      <c r="X752" s="47"/>
      <c r="Y752" s="47"/>
      <c r="Z752" s="47"/>
      <c r="AA752" s="47"/>
      <c r="AB752" s="47"/>
      <c r="AC752" s="47"/>
      <c r="AD752" s="47"/>
    </row>
    <row r="753" spans="1:30" s="45" customFormat="1" x14ac:dyDescent="0.25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47"/>
      <c r="U753" s="47"/>
      <c r="V753" s="47"/>
      <c r="W753" s="47"/>
      <c r="X753" s="47"/>
      <c r="Y753" s="47"/>
      <c r="Z753" s="47"/>
      <c r="AA753" s="47"/>
      <c r="AB753" s="47"/>
      <c r="AC753" s="47"/>
      <c r="AD753" s="47"/>
    </row>
    <row r="754" spans="1:30" s="45" customFormat="1" x14ac:dyDescent="0.25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47"/>
      <c r="U754" s="47"/>
      <c r="V754" s="47"/>
      <c r="W754" s="47"/>
      <c r="X754" s="47"/>
      <c r="Y754" s="47"/>
      <c r="Z754" s="47"/>
      <c r="AA754" s="47"/>
      <c r="AB754" s="47"/>
      <c r="AC754" s="47"/>
      <c r="AD754" s="47"/>
    </row>
    <row r="755" spans="1:30" s="45" customFormat="1" x14ac:dyDescent="0.25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47"/>
      <c r="U755" s="47"/>
      <c r="V755" s="47"/>
      <c r="W755" s="47"/>
      <c r="X755" s="47"/>
      <c r="Y755" s="47"/>
      <c r="Z755" s="47"/>
      <c r="AA755" s="47"/>
      <c r="AB755" s="47"/>
      <c r="AC755" s="47"/>
      <c r="AD755" s="47"/>
    </row>
    <row r="756" spans="1:30" s="45" customFormat="1" x14ac:dyDescent="0.25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47"/>
      <c r="U756" s="47"/>
      <c r="V756" s="47"/>
      <c r="W756" s="47"/>
      <c r="X756" s="47"/>
      <c r="Y756" s="47"/>
      <c r="Z756" s="47"/>
      <c r="AA756" s="47"/>
      <c r="AB756" s="47"/>
      <c r="AC756" s="47"/>
      <c r="AD756" s="47"/>
    </row>
    <row r="757" spans="1:30" s="45" customFormat="1" x14ac:dyDescent="0.25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47"/>
      <c r="U757" s="47"/>
      <c r="V757" s="47"/>
      <c r="W757" s="47"/>
      <c r="X757" s="47"/>
      <c r="Y757" s="47"/>
      <c r="Z757" s="47"/>
      <c r="AA757" s="47"/>
      <c r="AB757" s="47"/>
      <c r="AC757" s="47"/>
      <c r="AD757" s="47"/>
    </row>
    <row r="758" spans="1:30" s="45" customFormat="1" x14ac:dyDescent="0.25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47"/>
      <c r="U758" s="47"/>
      <c r="V758" s="47"/>
      <c r="W758" s="47"/>
      <c r="X758" s="47"/>
      <c r="Y758" s="47"/>
      <c r="Z758" s="47"/>
      <c r="AA758" s="47"/>
      <c r="AB758" s="47"/>
      <c r="AC758" s="47"/>
      <c r="AD758" s="47"/>
    </row>
    <row r="759" spans="1:30" s="45" customFormat="1" x14ac:dyDescent="0.25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47"/>
      <c r="U759" s="47"/>
      <c r="V759" s="47"/>
      <c r="W759" s="47"/>
      <c r="X759" s="47"/>
      <c r="Y759" s="47"/>
      <c r="Z759" s="47"/>
      <c r="AA759" s="47"/>
      <c r="AB759" s="47"/>
      <c r="AC759" s="47"/>
      <c r="AD759" s="47"/>
    </row>
    <row r="760" spans="1:30" s="45" customFormat="1" x14ac:dyDescent="0.25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47"/>
      <c r="U760" s="47"/>
      <c r="V760" s="47"/>
      <c r="W760" s="47"/>
      <c r="X760" s="47"/>
      <c r="Y760" s="47"/>
      <c r="Z760" s="47"/>
      <c r="AA760" s="47"/>
      <c r="AB760" s="47"/>
      <c r="AC760" s="47"/>
      <c r="AD760" s="47"/>
    </row>
    <row r="761" spans="1:30" s="45" customFormat="1" x14ac:dyDescent="0.25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47"/>
      <c r="U761" s="47"/>
      <c r="V761" s="47"/>
      <c r="W761" s="47"/>
      <c r="X761" s="47"/>
      <c r="Y761" s="47"/>
      <c r="Z761" s="47"/>
      <c r="AA761" s="47"/>
      <c r="AB761" s="47"/>
      <c r="AC761" s="47"/>
      <c r="AD761" s="47"/>
    </row>
    <row r="762" spans="1:30" s="45" customFormat="1" x14ac:dyDescent="0.25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47"/>
      <c r="U762" s="47"/>
      <c r="V762" s="47"/>
      <c r="W762" s="47"/>
      <c r="X762" s="47"/>
      <c r="Y762" s="47"/>
      <c r="Z762" s="47"/>
      <c r="AA762" s="47"/>
      <c r="AB762" s="47"/>
      <c r="AC762" s="47"/>
      <c r="AD762" s="47"/>
    </row>
    <row r="763" spans="1:30" s="45" customFormat="1" x14ac:dyDescent="0.25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47"/>
      <c r="U763" s="47"/>
      <c r="V763" s="47"/>
      <c r="W763" s="47"/>
      <c r="X763" s="47"/>
      <c r="Y763" s="47"/>
      <c r="Z763" s="47"/>
      <c r="AA763" s="47"/>
      <c r="AB763" s="47"/>
      <c r="AC763" s="47"/>
      <c r="AD763" s="47"/>
    </row>
    <row r="764" spans="1:30" s="45" customFormat="1" x14ac:dyDescent="0.25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47"/>
      <c r="U764" s="47"/>
      <c r="V764" s="47"/>
      <c r="W764" s="47"/>
      <c r="X764" s="47"/>
      <c r="Y764" s="47"/>
      <c r="Z764" s="47"/>
      <c r="AA764" s="47"/>
      <c r="AB764" s="47"/>
      <c r="AC764" s="47"/>
      <c r="AD764" s="47"/>
    </row>
    <row r="765" spans="1:30" s="45" customFormat="1" x14ac:dyDescent="0.25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47"/>
      <c r="U765" s="47"/>
      <c r="V765" s="47"/>
      <c r="W765" s="47"/>
      <c r="X765" s="47"/>
      <c r="Y765" s="47"/>
      <c r="Z765" s="47"/>
      <c r="AA765" s="47"/>
      <c r="AB765" s="47"/>
      <c r="AC765" s="47"/>
      <c r="AD765" s="47"/>
    </row>
    <row r="766" spans="1:30" s="45" customFormat="1" x14ac:dyDescent="0.25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47"/>
      <c r="U766" s="47"/>
      <c r="V766" s="47"/>
      <c r="W766" s="47"/>
      <c r="X766" s="47"/>
      <c r="Y766" s="47"/>
      <c r="Z766" s="47"/>
      <c r="AA766" s="47"/>
      <c r="AB766" s="47"/>
      <c r="AC766" s="47"/>
      <c r="AD766" s="47"/>
    </row>
    <row r="767" spans="1:30" s="45" customFormat="1" x14ac:dyDescent="0.25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47"/>
      <c r="U767" s="47"/>
      <c r="V767" s="47"/>
      <c r="W767" s="47"/>
      <c r="X767" s="47"/>
      <c r="Y767" s="47"/>
      <c r="Z767" s="47"/>
      <c r="AA767" s="47"/>
      <c r="AB767" s="47"/>
      <c r="AC767" s="47"/>
      <c r="AD767" s="47"/>
    </row>
    <row r="768" spans="1:30" s="45" customFormat="1" x14ac:dyDescent="0.25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/>
    </row>
    <row r="769" spans="1:30" s="45" customFormat="1" x14ac:dyDescent="0.25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</row>
    <row r="770" spans="1:30" s="45" customFormat="1" x14ac:dyDescent="0.25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/>
    </row>
    <row r="771" spans="1:30" s="45" customFormat="1" x14ac:dyDescent="0.25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/>
    </row>
    <row r="772" spans="1:30" s="45" customFormat="1" x14ac:dyDescent="0.25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/>
    </row>
    <row r="773" spans="1:30" s="45" customFormat="1" x14ac:dyDescent="0.25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</row>
    <row r="774" spans="1:30" s="45" customFormat="1" x14ac:dyDescent="0.25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  <c r="AD774" s="47"/>
    </row>
    <row r="775" spans="1:30" s="45" customFormat="1" x14ac:dyDescent="0.25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47"/>
      <c r="U775" s="47"/>
      <c r="V775" s="47"/>
      <c r="W775" s="47"/>
      <c r="X775" s="47"/>
      <c r="Y775" s="47"/>
      <c r="Z775" s="47"/>
      <c r="AA775" s="47"/>
      <c r="AB775" s="47"/>
      <c r="AC775" s="47"/>
      <c r="AD775" s="47"/>
    </row>
    <row r="776" spans="1:30" s="45" customFormat="1" x14ac:dyDescent="0.25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</row>
    <row r="777" spans="1:30" s="45" customFormat="1" x14ac:dyDescent="0.25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  <c r="AD777" s="47"/>
    </row>
    <row r="778" spans="1:30" s="45" customFormat="1" x14ac:dyDescent="0.25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</row>
    <row r="779" spans="1:30" s="45" customFormat="1" x14ac:dyDescent="0.25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</row>
    <row r="780" spans="1:30" s="45" customFormat="1" x14ac:dyDescent="0.25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/>
    </row>
    <row r="781" spans="1:30" s="45" customFormat="1" x14ac:dyDescent="0.25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/>
    </row>
    <row r="782" spans="1:30" s="45" customFormat="1" x14ac:dyDescent="0.25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/>
    </row>
    <row r="783" spans="1:30" s="45" customFormat="1" x14ac:dyDescent="0.25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/>
    </row>
    <row r="784" spans="1:30" s="45" customFormat="1" x14ac:dyDescent="0.25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/>
    </row>
    <row r="785" spans="1:30" s="45" customFormat="1" x14ac:dyDescent="0.25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</row>
    <row r="786" spans="1:30" s="45" customFormat="1" x14ac:dyDescent="0.25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  <c r="AD786" s="47"/>
    </row>
    <row r="787" spans="1:30" s="45" customFormat="1" x14ac:dyDescent="0.25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47"/>
      <c r="U787" s="47"/>
      <c r="V787" s="47"/>
      <c r="W787" s="47"/>
      <c r="X787" s="47"/>
      <c r="Y787" s="47"/>
      <c r="Z787" s="47"/>
      <c r="AA787" s="47"/>
      <c r="AB787" s="47"/>
      <c r="AC787" s="47"/>
      <c r="AD787" s="47"/>
    </row>
    <row r="788" spans="1:30" s="45" customFormat="1" x14ac:dyDescent="0.25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47"/>
      <c r="U788" s="47"/>
      <c r="V788" s="47"/>
      <c r="W788" s="47"/>
      <c r="X788" s="47"/>
      <c r="Y788" s="47"/>
      <c r="Z788" s="47"/>
      <c r="AA788" s="47"/>
      <c r="AB788" s="47"/>
      <c r="AC788" s="47"/>
      <c r="AD788" s="47"/>
    </row>
    <row r="789" spans="1:30" s="45" customFormat="1" x14ac:dyDescent="0.25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47"/>
      <c r="U789" s="47"/>
      <c r="V789" s="47"/>
      <c r="W789" s="47"/>
      <c r="X789" s="47"/>
      <c r="Y789" s="47"/>
      <c r="Z789" s="47"/>
      <c r="AA789" s="47"/>
      <c r="AB789" s="47"/>
      <c r="AC789" s="47"/>
      <c r="AD789" s="47"/>
    </row>
    <row r="790" spans="1:30" s="45" customFormat="1" x14ac:dyDescent="0.25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47"/>
      <c r="U790" s="47"/>
      <c r="V790" s="47"/>
      <c r="W790" s="47"/>
      <c r="X790" s="47"/>
      <c r="Y790" s="47"/>
      <c r="Z790" s="47"/>
      <c r="AA790" s="47"/>
      <c r="AB790" s="47"/>
      <c r="AC790" s="47"/>
      <c r="AD790" s="47"/>
    </row>
    <row r="791" spans="1:30" s="45" customFormat="1" x14ac:dyDescent="0.25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47"/>
      <c r="U791" s="47"/>
      <c r="V791" s="47"/>
      <c r="W791" s="47"/>
      <c r="X791" s="47"/>
      <c r="Y791" s="47"/>
      <c r="Z791" s="47"/>
      <c r="AA791" s="47"/>
      <c r="AB791" s="47"/>
      <c r="AC791" s="47"/>
      <c r="AD791" s="47"/>
    </row>
    <row r="792" spans="1:30" s="45" customFormat="1" x14ac:dyDescent="0.25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47"/>
      <c r="U792" s="47"/>
      <c r="V792" s="47"/>
      <c r="W792" s="47"/>
      <c r="X792" s="47"/>
      <c r="Y792" s="47"/>
      <c r="Z792" s="47"/>
      <c r="AA792" s="47"/>
      <c r="AB792" s="47"/>
      <c r="AC792" s="47"/>
      <c r="AD792" s="47"/>
    </row>
    <row r="793" spans="1:30" s="45" customFormat="1" x14ac:dyDescent="0.25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47"/>
      <c r="U793" s="47"/>
      <c r="V793" s="47"/>
      <c r="W793" s="47"/>
      <c r="X793" s="47"/>
      <c r="Y793" s="47"/>
      <c r="Z793" s="47"/>
      <c r="AA793" s="47"/>
      <c r="AB793" s="47"/>
      <c r="AC793" s="47"/>
      <c r="AD793" s="47"/>
    </row>
    <row r="794" spans="1:30" s="45" customFormat="1" x14ac:dyDescent="0.25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47"/>
      <c r="U794" s="47"/>
      <c r="V794" s="47"/>
      <c r="W794" s="47"/>
      <c r="X794" s="47"/>
      <c r="Y794" s="47"/>
      <c r="Z794" s="47"/>
      <c r="AA794" s="47"/>
      <c r="AB794" s="47"/>
      <c r="AC794" s="47"/>
      <c r="AD794" s="47"/>
    </row>
    <row r="795" spans="1:30" s="45" customFormat="1" x14ac:dyDescent="0.25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47"/>
      <c r="U795" s="47"/>
      <c r="V795" s="47"/>
      <c r="W795" s="47"/>
      <c r="X795" s="47"/>
      <c r="Y795" s="47"/>
      <c r="Z795" s="47"/>
      <c r="AA795" s="47"/>
      <c r="AB795" s="47"/>
      <c r="AC795" s="47"/>
      <c r="AD795" s="47"/>
    </row>
    <row r="796" spans="1:30" s="45" customFormat="1" x14ac:dyDescent="0.25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47"/>
      <c r="U796" s="47"/>
      <c r="V796" s="47"/>
      <c r="W796" s="47"/>
      <c r="X796" s="47"/>
      <c r="Y796" s="47"/>
      <c r="Z796" s="47"/>
      <c r="AA796" s="47"/>
      <c r="AB796" s="47"/>
      <c r="AC796" s="47"/>
      <c r="AD796" s="47"/>
    </row>
    <row r="797" spans="1:30" s="45" customFormat="1" x14ac:dyDescent="0.25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47"/>
      <c r="U797" s="47"/>
      <c r="V797" s="47"/>
      <c r="W797" s="47"/>
      <c r="X797" s="47"/>
      <c r="Y797" s="47"/>
      <c r="Z797" s="47"/>
      <c r="AA797" s="47"/>
      <c r="AB797" s="47"/>
      <c r="AC797" s="47"/>
      <c r="AD797" s="47"/>
    </row>
    <row r="798" spans="1:30" s="45" customFormat="1" x14ac:dyDescent="0.25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47"/>
      <c r="U798" s="47"/>
      <c r="V798" s="47"/>
      <c r="W798" s="47"/>
      <c r="X798" s="47"/>
      <c r="Y798" s="47"/>
      <c r="Z798" s="47"/>
      <c r="AA798" s="47"/>
      <c r="AB798" s="47"/>
      <c r="AC798" s="47"/>
      <c r="AD798" s="47"/>
    </row>
    <row r="799" spans="1:30" s="45" customFormat="1" x14ac:dyDescent="0.25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47"/>
      <c r="U799" s="47"/>
      <c r="V799" s="47"/>
      <c r="W799" s="47"/>
      <c r="X799" s="47"/>
      <c r="Y799" s="47"/>
      <c r="Z799" s="47"/>
      <c r="AA799" s="47"/>
      <c r="AB799" s="47"/>
      <c r="AC799" s="47"/>
      <c r="AD799" s="47"/>
    </row>
    <row r="800" spans="1:30" s="45" customFormat="1" x14ac:dyDescent="0.25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47"/>
      <c r="U800" s="47"/>
      <c r="V800" s="47"/>
      <c r="W800" s="47"/>
      <c r="X800" s="47"/>
      <c r="Y800" s="47"/>
      <c r="Z800" s="47"/>
      <c r="AA800" s="47"/>
      <c r="AB800" s="47"/>
      <c r="AC800" s="47"/>
      <c r="AD800" s="47"/>
    </row>
    <row r="801" spans="1:30" s="45" customFormat="1" x14ac:dyDescent="0.25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47"/>
      <c r="U801" s="47"/>
      <c r="V801" s="47"/>
      <c r="W801" s="47"/>
      <c r="X801" s="47"/>
      <c r="Y801" s="47"/>
      <c r="Z801" s="47"/>
      <c r="AA801" s="47"/>
      <c r="AB801" s="47"/>
      <c r="AC801" s="47"/>
      <c r="AD801" s="47"/>
    </row>
    <row r="802" spans="1:30" s="45" customFormat="1" x14ac:dyDescent="0.25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47"/>
      <c r="U802" s="47"/>
      <c r="V802" s="47"/>
      <c r="W802" s="47"/>
      <c r="X802" s="47"/>
      <c r="Y802" s="47"/>
      <c r="Z802" s="47"/>
      <c r="AA802" s="47"/>
      <c r="AB802" s="47"/>
      <c r="AC802" s="47"/>
      <c r="AD802" s="47"/>
    </row>
    <row r="803" spans="1:30" s="45" customFormat="1" x14ac:dyDescent="0.25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47"/>
      <c r="U803" s="47"/>
      <c r="V803" s="47"/>
      <c r="W803" s="47"/>
      <c r="X803" s="47"/>
      <c r="Y803" s="47"/>
      <c r="Z803" s="47"/>
      <c r="AA803" s="47"/>
      <c r="AB803" s="47"/>
      <c r="AC803" s="47"/>
      <c r="AD803" s="47"/>
    </row>
    <row r="804" spans="1:30" s="45" customFormat="1" x14ac:dyDescent="0.25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47"/>
      <c r="U804" s="47"/>
      <c r="V804" s="47"/>
      <c r="W804" s="47"/>
      <c r="X804" s="47"/>
      <c r="Y804" s="47"/>
      <c r="Z804" s="47"/>
      <c r="AA804" s="47"/>
      <c r="AB804" s="47"/>
      <c r="AC804" s="47"/>
      <c r="AD804" s="47"/>
    </row>
    <row r="805" spans="1:30" s="45" customFormat="1" x14ac:dyDescent="0.25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47"/>
      <c r="U805" s="47"/>
      <c r="V805" s="47"/>
      <c r="W805" s="47"/>
      <c r="X805" s="47"/>
      <c r="Y805" s="47"/>
      <c r="Z805" s="47"/>
      <c r="AA805" s="47"/>
      <c r="AB805" s="47"/>
      <c r="AC805" s="47"/>
      <c r="AD805" s="47"/>
    </row>
    <row r="806" spans="1:30" s="45" customFormat="1" x14ac:dyDescent="0.25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47"/>
      <c r="U806" s="47"/>
      <c r="V806" s="47"/>
      <c r="W806" s="47"/>
      <c r="X806" s="47"/>
      <c r="Y806" s="47"/>
      <c r="Z806" s="47"/>
      <c r="AA806" s="47"/>
      <c r="AB806" s="47"/>
      <c r="AC806" s="47"/>
      <c r="AD806" s="47"/>
    </row>
    <row r="807" spans="1:30" s="45" customFormat="1" x14ac:dyDescent="0.25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</row>
    <row r="808" spans="1:30" s="45" customFormat="1" x14ac:dyDescent="0.25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</row>
    <row r="809" spans="1:30" s="45" customFormat="1" x14ac:dyDescent="0.25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/>
    </row>
    <row r="810" spans="1:30" s="45" customFormat="1" x14ac:dyDescent="0.25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  <c r="AD810" s="47"/>
    </row>
    <row r="811" spans="1:30" s="45" customFormat="1" x14ac:dyDescent="0.25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47"/>
      <c r="U811" s="47"/>
      <c r="V811" s="47"/>
      <c r="W811" s="47"/>
      <c r="X811" s="47"/>
      <c r="Y811" s="47"/>
      <c r="Z811" s="47"/>
      <c r="AA811" s="47"/>
      <c r="AB811" s="47"/>
      <c r="AC811" s="47"/>
      <c r="AD811" s="47"/>
    </row>
    <row r="812" spans="1:30" s="45" customFormat="1" x14ac:dyDescent="0.25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47"/>
      <c r="U812" s="47"/>
      <c r="V812" s="47"/>
      <c r="W812" s="47"/>
      <c r="X812" s="47"/>
      <c r="Y812" s="47"/>
      <c r="Z812" s="47"/>
      <c r="AA812" s="47"/>
      <c r="AB812" s="47"/>
      <c r="AC812" s="47"/>
      <c r="AD812" s="47"/>
    </row>
    <row r="813" spans="1:30" s="45" customFormat="1" x14ac:dyDescent="0.25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47"/>
      <c r="U813" s="47"/>
      <c r="V813" s="47"/>
      <c r="W813" s="47"/>
      <c r="X813" s="47"/>
      <c r="Y813" s="47"/>
      <c r="Z813" s="47"/>
      <c r="AA813" s="47"/>
      <c r="AB813" s="47"/>
      <c r="AC813" s="47"/>
      <c r="AD813" s="47"/>
    </row>
    <row r="814" spans="1:30" s="45" customFormat="1" x14ac:dyDescent="0.25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47"/>
      <c r="U814" s="47"/>
      <c r="V814" s="47"/>
      <c r="W814" s="47"/>
      <c r="X814" s="47"/>
      <c r="Y814" s="47"/>
      <c r="Z814" s="47"/>
      <c r="AA814" s="47"/>
      <c r="AB814" s="47"/>
      <c r="AC814" s="47"/>
      <c r="AD814" s="47"/>
    </row>
    <row r="815" spans="1:30" s="45" customFormat="1" x14ac:dyDescent="0.25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47"/>
      <c r="U815" s="47"/>
      <c r="V815" s="47"/>
      <c r="W815" s="47"/>
      <c r="X815" s="47"/>
      <c r="Y815" s="47"/>
      <c r="Z815" s="47"/>
      <c r="AA815" s="47"/>
      <c r="AB815" s="47"/>
      <c r="AC815" s="47"/>
      <c r="AD815" s="47"/>
    </row>
    <row r="816" spans="1:30" s="45" customFormat="1" x14ac:dyDescent="0.25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47"/>
      <c r="U816" s="47"/>
      <c r="V816" s="47"/>
      <c r="W816" s="47"/>
      <c r="X816" s="47"/>
      <c r="Y816" s="47"/>
      <c r="Z816" s="47"/>
      <c r="AA816" s="47"/>
      <c r="AB816" s="47"/>
      <c r="AC816" s="47"/>
      <c r="AD816" s="47"/>
    </row>
    <row r="817" spans="1:30" s="45" customFormat="1" x14ac:dyDescent="0.25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47"/>
      <c r="U817" s="47"/>
      <c r="V817" s="47"/>
      <c r="W817" s="47"/>
      <c r="X817" s="47"/>
      <c r="Y817" s="47"/>
      <c r="Z817" s="47"/>
      <c r="AA817" s="47"/>
      <c r="AB817" s="47"/>
      <c r="AC817" s="47"/>
      <c r="AD817" s="47"/>
    </row>
    <row r="818" spans="1:30" s="45" customFormat="1" x14ac:dyDescent="0.25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47"/>
      <c r="U818" s="47"/>
      <c r="V818" s="47"/>
      <c r="W818" s="47"/>
      <c r="X818" s="47"/>
      <c r="Y818" s="47"/>
      <c r="Z818" s="47"/>
      <c r="AA818" s="47"/>
      <c r="AB818" s="47"/>
      <c r="AC818" s="47"/>
      <c r="AD818" s="47"/>
    </row>
    <row r="819" spans="1:30" s="45" customFormat="1" x14ac:dyDescent="0.25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47"/>
      <c r="U819" s="47"/>
      <c r="V819" s="47"/>
      <c r="W819" s="47"/>
      <c r="X819" s="47"/>
      <c r="Y819" s="47"/>
      <c r="Z819" s="47"/>
      <c r="AA819" s="47"/>
      <c r="AB819" s="47"/>
      <c r="AC819" s="47"/>
      <c r="AD819" s="47"/>
    </row>
    <row r="820" spans="1:30" s="45" customFormat="1" x14ac:dyDescent="0.25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47"/>
      <c r="U820" s="47"/>
      <c r="V820" s="47"/>
      <c r="W820" s="47"/>
      <c r="X820" s="47"/>
      <c r="Y820" s="47"/>
      <c r="Z820" s="47"/>
      <c r="AA820" s="47"/>
      <c r="AB820" s="47"/>
      <c r="AC820" s="47"/>
      <c r="AD820" s="47"/>
    </row>
    <row r="821" spans="1:30" s="45" customFormat="1" x14ac:dyDescent="0.25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47"/>
      <c r="U821" s="47"/>
      <c r="V821" s="47"/>
      <c r="W821" s="47"/>
      <c r="X821" s="47"/>
      <c r="Y821" s="47"/>
      <c r="Z821" s="47"/>
      <c r="AA821" s="47"/>
      <c r="AB821" s="47"/>
      <c r="AC821" s="47"/>
      <c r="AD821" s="47"/>
    </row>
    <row r="822" spans="1:30" s="45" customFormat="1" x14ac:dyDescent="0.25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47"/>
      <c r="U822" s="47"/>
      <c r="V822" s="47"/>
      <c r="W822" s="47"/>
      <c r="X822" s="47"/>
      <c r="Y822" s="47"/>
      <c r="Z822" s="47"/>
      <c r="AA822" s="47"/>
      <c r="AB822" s="47"/>
      <c r="AC822" s="47"/>
      <c r="AD822" s="47"/>
    </row>
    <row r="823" spans="1:30" s="45" customFormat="1" x14ac:dyDescent="0.25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47"/>
      <c r="U823" s="47"/>
      <c r="V823" s="47"/>
      <c r="W823" s="47"/>
      <c r="X823" s="47"/>
      <c r="Y823" s="47"/>
      <c r="Z823" s="47"/>
      <c r="AA823" s="47"/>
      <c r="AB823" s="47"/>
      <c r="AC823" s="47"/>
      <c r="AD823" s="47"/>
    </row>
    <row r="824" spans="1:30" s="45" customFormat="1" x14ac:dyDescent="0.25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47"/>
      <c r="U824" s="47"/>
      <c r="V824" s="47"/>
      <c r="W824" s="47"/>
      <c r="X824" s="47"/>
      <c r="Y824" s="47"/>
      <c r="Z824" s="47"/>
      <c r="AA824" s="47"/>
      <c r="AB824" s="47"/>
      <c r="AC824" s="47"/>
      <c r="AD824" s="47"/>
    </row>
    <row r="825" spans="1:30" s="45" customFormat="1" x14ac:dyDescent="0.25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47"/>
      <c r="U825" s="47"/>
      <c r="V825" s="47"/>
      <c r="W825" s="47"/>
      <c r="X825" s="47"/>
      <c r="Y825" s="47"/>
      <c r="Z825" s="47"/>
      <c r="AA825" s="47"/>
      <c r="AB825" s="47"/>
      <c r="AC825" s="47"/>
      <c r="AD825" s="47"/>
    </row>
    <row r="826" spans="1:30" s="45" customFormat="1" x14ac:dyDescent="0.25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47"/>
      <c r="U826" s="47"/>
      <c r="V826" s="47"/>
      <c r="W826" s="47"/>
      <c r="X826" s="47"/>
      <c r="Y826" s="47"/>
      <c r="Z826" s="47"/>
      <c r="AA826" s="47"/>
      <c r="AB826" s="47"/>
      <c r="AC826" s="47"/>
      <c r="AD826" s="47"/>
    </row>
    <row r="827" spans="1:30" s="45" customFormat="1" x14ac:dyDescent="0.25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  <c r="AD827" s="47"/>
    </row>
    <row r="828" spans="1:30" s="45" customFormat="1" x14ac:dyDescent="0.25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47"/>
      <c r="U828" s="47"/>
      <c r="V828" s="47"/>
      <c r="W828" s="47"/>
      <c r="X828" s="47"/>
      <c r="Y828" s="47"/>
      <c r="Z828" s="47"/>
      <c r="AA828" s="47"/>
      <c r="AB828" s="47"/>
      <c r="AC828" s="47"/>
      <c r="AD828" s="47"/>
    </row>
    <row r="829" spans="1:30" s="45" customFormat="1" x14ac:dyDescent="0.25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47"/>
      <c r="U829" s="47"/>
      <c r="V829" s="47"/>
      <c r="W829" s="47"/>
      <c r="X829" s="47"/>
      <c r="Y829" s="47"/>
      <c r="Z829" s="47"/>
      <c r="AA829" s="47"/>
      <c r="AB829" s="47"/>
      <c r="AC829" s="47"/>
      <c r="AD829" s="47"/>
    </row>
    <row r="830" spans="1:30" s="45" customFormat="1" x14ac:dyDescent="0.25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  <c r="AD830" s="47"/>
    </row>
    <row r="831" spans="1:30" s="45" customFormat="1" x14ac:dyDescent="0.25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47"/>
      <c r="U831" s="47"/>
      <c r="V831" s="47"/>
      <c r="W831" s="47"/>
      <c r="X831" s="47"/>
      <c r="Y831" s="47"/>
      <c r="Z831" s="47"/>
      <c r="AA831" s="47"/>
      <c r="AB831" s="47"/>
      <c r="AC831" s="47"/>
      <c r="AD831" s="47"/>
    </row>
    <row r="832" spans="1:30" s="45" customFormat="1" x14ac:dyDescent="0.25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47"/>
      <c r="U832" s="47"/>
      <c r="V832" s="47"/>
      <c r="W832" s="47"/>
      <c r="X832" s="47"/>
      <c r="Y832" s="47"/>
      <c r="Z832" s="47"/>
      <c r="AA832" s="47"/>
      <c r="AB832" s="47"/>
      <c r="AC832" s="47"/>
      <c r="AD832" s="47"/>
    </row>
    <row r="833" spans="1:30" s="45" customFormat="1" x14ac:dyDescent="0.25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47"/>
      <c r="U833" s="47"/>
      <c r="V833" s="47"/>
      <c r="W833" s="47"/>
      <c r="X833" s="47"/>
      <c r="Y833" s="47"/>
      <c r="Z833" s="47"/>
      <c r="AA833" s="47"/>
      <c r="AB833" s="47"/>
      <c r="AC833" s="47"/>
      <c r="AD833" s="47"/>
    </row>
    <row r="834" spans="1:30" s="45" customFormat="1" x14ac:dyDescent="0.25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47"/>
      <c r="U834" s="47"/>
      <c r="V834" s="47"/>
      <c r="W834" s="47"/>
      <c r="X834" s="47"/>
      <c r="Y834" s="47"/>
      <c r="Z834" s="47"/>
      <c r="AA834" s="47"/>
      <c r="AB834" s="47"/>
      <c r="AC834" s="47"/>
      <c r="AD834" s="47"/>
    </row>
    <row r="835" spans="1:30" s="45" customFormat="1" x14ac:dyDescent="0.25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47"/>
      <c r="U835" s="47"/>
      <c r="V835" s="47"/>
      <c r="W835" s="47"/>
      <c r="X835" s="47"/>
      <c r="Y835" s="47"/>
      <c r="Z835" s="47"/>
      <c r="AA835" s="47"/>
      <c r="AB835" s="47"/>
      <c r="AC835" s="47"/>
      <c r="AD835" s="47"/>
    </row>
    <row r="836" spans="1:30" s="45" customFormat="1" x14ac:dyDescent="0.25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47"/>
      <c r="U836" s="47"/>
      <c r="V836" s="47"/>
      <c r="W836" s="47"/>
      <c r="X836" s="47"/>
      <c r="Y836" s="47"/>
      <c r="Z836" s="47"/>
      <c r="AA836" s="47"/>
      <c r="AB836" s="47"/>
      <c r="AC836" s="47"/>
      <c r="AD836" s="47"/>
    </row>
    <row r="837" spans="1:30" s="45" customFormat="1" x14ac:dyDescent="0.25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47"/>
      <c r="U837" s="47"/>
      <c r="V837" s="47"/>
      <c r="W837" s="47"/>
      <c r="X837" s="47"/>
      <c r="Y837" s="47"/>
      <c r="Z837" s="47"/>
      <c r="AA837" s="47"/>
      <c r="AB837" s="47"/>
      <c r="AC837" s="47"/>
      <c r="AD837" s="47"/>
    </row>
    <row r="838" spans="1:30" s="45" customFormat="1" x14ac:dyDescent="0.25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47"/>
      <c r="U838" s="47"/>
      <c r="V838" s="47"/>
      <c r="W838" s="47"/>
      <c r="X838" s="47"/>
      <c r="Y838" s="47"/>
      <c r="Z838" s="47"/>
      <c r="AA838" s="47"/>
      <c r="AB838" s="47"/>
      <c r="AC838" s="47"/>
      <c r="AD838" s="47"/>
    </row>
    <row r="839" spans="1:30" s="45" customFormat="1" x14ac:dyDescent="0.25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47"/>
      <c r="U839" s="47"/>
      <c r="V839" s="47"/>
      <c r="W839" s="47"/>
      <c r="X839" s="47"/>
      <c r="Y839" s="47"/>
      <c r="Z839" s="47"/>
      <c r="AA839" s="47"/>
      <c r="AB839" s="47"/>
      <c r="AC839" s="47"/>
      <c r="AD839" s="47"/>
    </row>
    <row r="840" spans="1:30" s="45" customFormat="1" x14ac:dyDescent="0.25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47"/>
      <c r="U840" s="47"/>
      <c r="V840" s="47"/>
      <c r="W840" s="47"/>
      <c r="X840" s="47"/>
      <c r="Y840" s="47"/>
      <c r="Z840" s="47"/>
      <c r="AA840" s="47"/>
      <c r="AB840" s="47"/>
      <c r="AC840" s="47"/>
      <c r="AD840" s="47"/>
    </row>
    <row r="841" spans="1:30" s="45" customFormat="1" x14ac:dyDescent="0.25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47"/>
      <c r="U841" s="47"/>
      <c r="V841" s="47"/>
      <c r="W841" s="47"/>
      <c r="X841" s="47"/>
      <c r="Y841" s="47"/>
      <c r="Z841" s="47"/>
      <c r="AA841" s="47"/>
      <c r="AB841" s="47"/>
      <c r="AC841" s="47"/>
      <c r="AD841" s="47"/>
    </row>
    <row r="842" spans="1:30" s="45" customFormat="1" x14ac:dyDescent="0.25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47"/>
      <c r="U842" s="47"/>
      <c r="V842" s="47"/>
      <c r="W842" s="47"/>
      <c r="X842" s="47"/>
      <c r="Y842" s="47"/>
      <c r="Z842" s="47"/>
      <c r="AA842" s="47"/>
      <c r="AB842" s="47"/>
      <c r="AC842" s="47"/>
      <c r="AD842" s="47"/>
    </row>
    <row r="843" spans="1:30" s="45" customFormat="1" x14ac:dyDescent="0.25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47"/>
      <c r="U843" s="47"/>
      <c r="V843" s="47"/>
      <c r="W843" s="47"/>
      <c r="X843" s="47"/>
      <c r="Y843" s="47"/>
      <c r="Z843" s="47"/>
      <c r="AA843" s="47"/>
      <c r="AB843" s="47"/>
      <c r="AC843" s="47"/>
      <c r="AD843" s="47"/>
    </row>
    <row r="844" spans="1:30" s="45" customFormat="1" x14ac:dyDescent="0.25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47"/>
      <c r="U844" s="47"/>
      <c r="V844" s="47"/>
      <c r="W844" s="47"/>
      <c r="X844" s="47"/>
      <c r="Y844" s="47"/>
      <c r="Z844" s="47"/>
      <c r="AA844" s="47"/>
      <c r="AB844" s="47"/>
      <c r="AC844" s="47"/>
      <c r="AD844" s="47"/>
    </row>
    <row r="845" spans="1:30" s="45" customFormat="1" x14ac:dyDescent="0.25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47"/>
      <c r="U845" s="47"/>
      <c r="V845" s="47"/>
      <c r="W845" s="47"/>
      <c r="X845" s="47"/>
      <c r="Y845" s="47"/>
      <c r="Z845" s="47"/>
      <c r="AA845" s="47"/>
      <c r="AB845" s="47"/>
      <c r="AC845" s="47"/>
      <c r="AD845" s="47"/>
    </row>
    <row r="846" spans="1:30" s="45" customFormat="1" x14ac:dyDescent="0.25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47"/>
      <c r="U846" s="47"/>
      <c r="V846" s="47"/>
      <c r="W846" s="47"/>
      <c r="X846" s="47"/>
      <c r="Y846" s="47"/>
      <c r="Z846" s="47"/>
      <c r="AA846" s="47"/>
      <c r="AB846" s="47"/>
      <c r="AC846" s="47"/>
      <c r="AD846" s="47"/>
    </row>
    <row r="847" spans="1:30" s="45" customFormat="1" x14ac:dyDescent="0.25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47"/>
      <c r="U847" s="47"/>
      <c r="V847" s="47"/>
      <c r="W847" s="47"/>
      <c r="X847" s="47"/>
      <c r="Y847" s="47"/>
      <c r="Z847" s="47"/>
      <c r="AA847" s="47"/>
      <c r="AB847" s="47"/>
      <c r="AC847" s="47"/>
      <c r="AD847" s="47"/>
    </row>
    <row r="848" spans="1:30" s="45" customFormat="1" x14ac:dyDescent="0.25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47"/>
      <c r="U848" s="47"/>
      <c r="V848" s="47"/>
      <c r="W848" s="47"/>
      <c r="X848" s="47"/>
      <c r="Y848" s="47"/>
      <c r="Z848" s="47"/>
      <c r="AA848" s="47"/>
      <c r="AB848" s="47"/>
      <c r="AC848" s="47"/>
      <c r="AD848" s="47"/>
    </row>
    <row r="849" spans="1:30" s="45" customFormat="1" x14ac:dyDescent="0.25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47"/>
      <c r="U849" s="47"/>
      <c r="V849" s="47"/>
      <c r="W849" s="47"/>
      <c r="X849" s="47"/>
      <c r="Y849" s="47"/>
      <c r="Z849" s="47"/>
      <c r="AA849" s="47"/>
      <c r="AB849" s="47"/>
      <c r="AC849" s="47"/>
      <c r="AD849" s="47"/>
    </row>
    <row r="850" spans="1:30" s="45" customFormat="1" x14ac:dyDescent="0.25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47"/>
      <c r="U850" s="47"/>
      <c r="V850" s="47"/>
      <c r="W850" s="47"/>
      <c r="X850" s="47"/>
      <c r="Y850" s="47"/>
      <c r="Z850" s="47"/>
      <c r="AA850" s="47"/>
      <c r="AB850" s="47"/>
      <c r="AC850" s="47"/>
      <c r="AD850" s="47"/>
    </row>
    <row r="851" spans="1:30" s="45" customFormat="1" x14ac:dyDescent="0.25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47"/>
      <c r="U851" s="47"/>
      <c r="V851" s="47"/>
      <c r="W851" s="47"/>
      <c r="X851" s="47"/>
      <c r="Y851" s="47"/>
      <c r="Z851" s="47"/>
      <c r="AA851" s="47"/>
      <c r="AB851" s="47"/>
      <c r="AC851" s="47"/>
      <c r="AD851" s="47"/>
    </row>
    <row r="852" spans="1:30" s="45" customFormat="1" x14ac:dyDescent="0.25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47"/>
      <c r="U852" s="47"/>
      <c r="V852" s="47"/>
      <c r="W852" s="47"/>
      <c r="X852" s="47"/>
      <c r="Y852" s="47"/>
      <c r="Z852" s="47"/>
      <c r="AA852" s="47"/>
      <c r="AB852" s="47"/>
      <c r="AC852" s="47"/>
      <c r="AD852" s="47"/>
    </row>
    <row r="853" spans="1:30" s="45" customFormat="1" x14ac:dyDescent="0.25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47"/>
      <c r="U853" s="47"/>
      <c r="V853" s="47"/>
      <c r="W853" s="47"/>
      <c r="X853" s="47"/>
      <c r="Y853" s="47"/>
      <c r="Z853" s="47"/>
      <c r="AA853" s="47"/>
      <c r="AB853" s="47"/>
      <c r="AC853" s="47"/>
      <c r="AD853" s="47"/>
    </row>
    <row r="854" spans="1:30" s="45" customFormat="1" x14ac:dyDescent="0.25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47"/>
      <c r="U854" s="47"/>
      <c r="V854" s="47"/>
      <c r="W854" s="47"/>
      <c r="X854" s="47"/>
      <c r="Y854" s="47"/>
      <c r="Z854" s="47"/>
      <c r="AA854" s="47"/>
      <c r="AB854" s="47"/>
      <c r="AC854" s="47"/>
      <c r="AD854" s="47"/>
    </row>
    <row r="855" spans="1:30" s="45" customFormat="1" x14ac:dyDescent="0.25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47"/>
      <c r="U855" s="47"/>
      <c r="V855" s="47"/>
      <c r="W855" s="47"/>
      <c r="X855" s="47"/>
      <c r="Y855" s="47"/>
      <c r="Z855" s="47"/>
      <c r="AA855" s="47"/>
      <c r="AB855" s="47"/>
      <c r="AC855" s="47"/>
      <c r="AD855" s="47"/>
    </row>
    <row r="856" spans="1:30" s="45" customFormat="1" x14ac:dyDescent="0.25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47"/>
      <c r="U856" s="47"/>
      <c r="V856" s="47"/>
      <c r="W856" s="47"/>
      <c r="X856" s="47"/>
      <c r="Y856" s="47"/>
      <c r="Z856" s="47"/>
      <c r="AA856" s="47"/>
      <c r="AB856" s="47"/>
      <c r="AC856" s="47"/>
      <c r="AD856" s="47"/>
    </row>
    <row r="857" spans="1:30" s="45" customFormat="1" x14ac:dyDescent="0.25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47"/>
      <c r="U857" s="47"/>
      <c r="V857" s="47"/>
      <c r="W857" s="47"/>
      <c r="X857" s="47"/>
      <c r="Y857" s="47"/>
      <c r="Z857" s="47"/>
      <c r="AA857" s="47"/>
      <c r="AB857" s="47"/>
      <c r="AC857" s="47"/>
      <c r="AD857" s="47"/>
    </row>
    <row r="858" spans="1:30" s="45" customFormat="1" x14ac:dyDescent="0.25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47"/>
      <c r="U858" s="47"/>
      <c r="V858" s="47"/>
      <c r="W858" s="47"/>
      <c r="X858" s="47"/>
      <c r="Y858" s="47"/>
      <c r="Z858" s="47"/>
      <c r="AA858" s="47"/>
      <c r="AB858" s="47"/>
      <c r="AC858" s="47"/>
      <c r="AD858" s="47"/>
    </row>
    <row r="859" spans="1:30" s="45" customFormat="1" x14ac:dyDescent="0.25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47"/>
      <c r="U859" s="47"/>
      <c r="V859" s="47"/>
      <c r="W859" s="47"/>
      <c r="X859" s="47"/>
      <c r="Y859" s="47"/>
      <c r="Z859" s="47"/>
      <c r="AA859" s="47"/>
      <c r="AB859" s="47"/>
      <c r="AC859" s="47"/>
      <c r="AD859" s="47"/>
    </row>
    <row r="860" spans="1:30" s="45" customFormat="1" x14ac:dyDescent="0.25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47"/>
      <c r="U860" s="47"/>
      <c r="V860" s="47"/>
      <c r="W860" s="47"/>
      <c r="X860" s="47"/>
      <c r="Y860" s="47"/>
      <c r="Z860" s="47"/>
      <c r="AA860" s="47"/>
      <c r="AB860" s="47"/>
      <c r="AC860" s="47"/>
      <c r="AD860" s="47"/>
    </row>
    <row r="861" spans="1:30" s="45" customFormat="1" x14ac:dyDescent="0.25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47"/>
      <c r="U861" s="47"/>
      <c r="V861" s="47"/>
      <c r="W861" s="47"/>
      <c r="X861" s="47"/>
      <c r="Y861" s="47"/>
      <c r="Z861" s="47"/>
      <c r="AA861" s="47"/>
      <c r="AB861" s="47"/>
      <c r="AC861" s="47"/>
      <c r="AD861" s="47"/>
    </row>
    <row r="862" spans="1:30" s="45" customFormat="1" x14ac:dyDescent="0.25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47"/>
      <c r="U862" s="47"/>
      <c r="V862" s="47"/>
      <c r="W862" s="47"/>
      <c r="X862" s="47"/>
      <c r="Y862" s="47"/>
      <c r="Z862" s="47"/>
      <c r="AA862" s="47"/>
      <c r="AB862" s="47"/>
      <c r="AC862" s="47"/>
      <c r="AD862" s="47"/>
    </row>
    <row r="863" spans="1:30" s="45" customFormat="1" x14ac:dyDescent="0.25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47"/>
      <c r="U863" s="47"/>
      <c r="V863" s="47"/>
      <c r="W863" s="47"/>
      <c r="X863" s="47"/>
      <c r="Y863" s="47"/>
      <c r="Z863" s="47"/>
      <c r="AA863" s="47"/>
      <c r="AB863" s="47"/>
      <c r="AC863" s="47"/>
      <c r="AD863" s="47"/>
    </row>
    <row r="864" spans="1:30" s="45" customFormat="1" x14ac:dyDescent="0.25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47"/>
      <c r="U864" s="47"/>
      <c r="V864" s="47"/>
      <c r="W864" s="47"/>
      <c r="X864" s="47"/>
      <c r="Y864" s="47"/>
      <c r="Z864" s="47"/>
      <c r="AA864" s="47"/>
      <c r="AB864" s="47"/>
      <c r="AC864" s="47"/>
      <c r="AD864" s="47"/>
    </row>
    <row r="865" spans="1:30" s="45" customFormat="1" x14ac:dyDescent="0.25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47"/>
      <c r="U865" s="47"/>
      <c r="V865" s="47"/>
      <c r="W865" s="47"/>
      <c r="X865" s="47"/>
      <c r="Y865" s="47"/>
      <c r="Z865" s="47"/>
      <c r="AA865" s="47"/>
      <c r="AB865" s="47"/>
      <c r="AC865" s="47"/>
      <c r="AD865" s="47"/>
    </row>
    <row r="866" spans="1:30" s="45" customFormat="1" x14ac:dyDescent="0.25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47"/>
      <c r="U866" s="47"/>
      <c r="V866" s="47"/>
      <c r="W866" s="47"/>
      <c r="X866" s="47"/>
      <c r="Y866" s="47"/>
      <c r="Z866" s="47"/>
      <c r="AA866" s="47"/>
      <c r="AB866" s="47"/>
      <c r="AC866" s="47"/>
      <c r="AD866" s="47"/>
    </row>
    <row r="867" spans="1:30" s="45" customFormat="1" x14ac:dyDescent="0.25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47"/>
      <c r="U867" s="47"/>
      <c r="V867" s="47"/>
      <c r="W867" s="47"/>
      <c r="X867" s="47"/>
      <c r="Y867" s="47"/>
      <c r="Z867" s="47"/>
      <c r="AA867" s="47"/>
      <c r="AB867" s="47"/>
      <c r="AC867" s="47"/>
      <c r="AD867" s="47"/>
    </row>
    <row r="868" spans="1:30" s="45" customFormat="1" x14ac:dyDescent="0.25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47"/>
      <c r="U868" s="47"/>
      <c r="V868" s="47"/>
      <c r="W868" s="47"/>
      <c r="X868" s="47"/>
      <c r="Y868" s="47"/>
      <c r="Z868" s="47"/>
      <c r="AA868" s="47"/>
      <c r="AB868" s="47"/>
      <c r="AC868" s="47"/>
      <c r="AD868" s="47"/>
    </row>
    <row r="869" spans="1:30" s="45" customFormat="1" x14ac:dyDescent="0.25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47"/>
      <c r="U869" s="47"/>
      <c r="V869" s="47"/>
      <c r="W869" s="47"/>
      <c r="X869" s="47"/>
      <c r="Y869" s="47"/>
      <c r="Z869" s="47"/>
      <c r="AA869" s="47"/>
      <c r="AB869" s="47"/>
      <c r="AC869" s="47"/>
      <c r="AD869" s="47"/>
    </row>
    <row r="870" spans="1:30" s="45" customFormat="1" x14ac:dyDescent="0.25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47"/>
      <c r="U870" s="47"/>
      <c r="V870" s="47"/>
      <c r="W870" s="47"/>
      <c r="X870" s="47"/>
      <c r="Y870" s="47"/>
      <c r="Z870" s="47"/>
      <c r="AA870" s="47"/>
      <c r="AB870" s="47"/>
      <c r="AC870" s="47"/>
      <c r="AD870" s="47"/>
    </row>
    <row r="871" spans="1:30" s="45" customFormat="1" x14ac:dyDescent="0.25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47"/>
      <c r="U871" s="47"/>
      <c r="V871" s="47"/>
      <c r="W871" s="47"/>
      <c r="X871" s="47"/>
      <c r="Y871" s="47"/>
      <c r="Z871" s="47"/>
      <c r="AA871" s="47"/>
      <c r="AB871" s="47"/>
      <c r="AC871" s="47"/>
      <c r="AD871" s="47"/>
    </row>
    <row r="872" spans="1:30" s="45" customFormat="1" x14ac:dyDescent="0.25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47"/>
      <c r="U872" s="47"/>
      <c r="V872" s="47"/>
      <c r="W872" s="47"/>
      <c r="X872" s="47"/>
      <c r="Y872" s="47"/>
      <c r="Z872" s="47"/>
      <c r="AA872" s="47"/>
      <c r="AB872" s="47"/>
      <c r="AC872" s="47"/>
      <c r="AD872" s="47"/>
    </row>
    <row r="873" spans="1:30" s="45" customFormat="1" x14ac:dyDescent="0.25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47"/>
      <c r="U873" s="47"/>
      <c r="V873" s="47"/>
      <c r="W873" s="47"/>
      <c r="X873" s="47"/>
      <c r="Y873" s="47"/>
      <c r="Z873" s="47"/>
      <c r="AA873" s="47"/>
      <c r="AB873" s="47"/>
      <c r="AC873" s="47"/>
      <c r="AD873" s="47"/>
    </row>
    <row r="874" spans="1:30" s="45" customFormat="1" x14ac:dyDescent="0.25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47"/>
      <c r="U874" s="47"/>
      <c r="V874" s="47"/>
      <c r="W874" s="47"/>
      <c r="X874" s="47"/>
      <c r="Y874" s="47"/>
      <c r="Z874" s="47"/>
      <c r="AA874" s="47"/>
      <c r="AB874" s="47"/>
      <c r="AC874" s="47"/>
      <c r="AD874" s="47"/>
    </row>
    <row r="875" spans="1:30" s="45" customFormat="1" x14ac:dyDescent="0.25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47"/>
      <c r="U875" s="47"/>
      <c r="V875" s="47"/>
      <c r="W875" s="47"/>
      <c r="X875" s="47"/>
      <c r="Y875" s="47"/>
      <c r="Z875" s="47"/>
      <c r="AA875" s="47"/>
      <c r="AB875" s="47"/>
      <c r="AC875" s="47"/>
      <c r="AD875" s="47"/>
    </row>
    <row r="876" spans="1:30" s="45" customFormat="1" x14ac:dyDescent="0.25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47"/>
      <c r="U876" s="47"/>
      <c r="V876" s="47"/>
      <c r="W876" s="47"/>
      <c r="X876" s="47"/>
      <c r="Y876" s="47"/>
      <c r="Z876" s="47"/>
      <c r="AA876" s="47"/>
      <c r="AB876" s="47"/>
      <c r="AC876" s="47"/>
      <c r="AD876" s="47"/>
    </row>
    <row r="877" spans="1:30" s="45" customFormat="1" x14ac:dyDescent="0.25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47"/>
      <c r="U877" s="47"/>
      <c r="V877" s="47"/>
      <c r="W877" s="47"/>
      <c r="X877" s="47"/>
      <c r="Y877" s="47"/>
      <c r="Z877" s="47"/>
      <c r="AA877" s="47"/>
      <c r="AB877" s="47"/>
      <c r="AC877" s="47"/>
      <c r="AD877" s="47"/>
    </row>
    <row r="878" spans="1:30" s="45" customFormat="1" x14ac:dyDescent="0.25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47"/>
      <c r="U878" s="47"/>
      <c r="V878" s="47"/>
      <c r="W878" s="47"/>
      <c r="X878" s="47"/>
      <c r="Y878" s="47"/>
      <c r="Z878" s="47"/>
      <c r="AA878" s="47"/>
      <c r="AB878" s="47"/>
      <c r="AC878" s="47"/>
      <c r="AD878" s="47"/>
    </row>
    <row r="879" spans="1:30" s="45" customFormat="1" x14ac:dyDescent="0.25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47"/>
      <c r="U879" s="47"/>
      <c r="V879" s="47"/>
      <c r="W879" s="47"/>
      <c r="X879" s="47"/>
      <c r="Y879" s="47"/>
      <c r="Z879" s="47"/>
      <c r="AA879" s="47"/>
      <c r="AB879" s="47"/>
      <c r="AC879" s="47"/>
      <c r="AD879" s="47"/>
    </row>
    <row r="880" spans="1:30" s="45" customFormat="1" x14ac:dyDescent="0.25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47"/>
      <c r="U880" s="47"/>
      <c r="V880" s="47"/>
      <c r="W880" s="47"/>
      <c r="X880" s="47"/>
      <c r="Y880" s="47"/>
      <c r="Z880" s="47"/>
      <c r="AA880" s="47"/>
      <c r="AB880" s="47"/>
      <c r="AC880" s="47"/>
      <c r="AD880" s="47"/>
    </row>
    <row r="881" spans="1:30" s="45" customFormat="1" x14ac:dyDescent="0.25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47"/>
      <c r="U881" s="47"/>
      <c r="V881" s="47"/>
      <c r="W881" s="47"/>
      <c r="X881" s="47"/>
      <c r="Y881" s="47"/>
      <c r="Z881" s="47"/>
      <c r="AA881" s="47"/>
      <c r="AB881" s="47"/>
      <c r="AC881" s="47"/>
      <c r="AD881" s="47"/>
    </row>
    <row r="882" spans="1:30" s="45" customFormat="1" x14ac:dyDescent="0.25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47"/>
      <c r="U882" s="47"/>
      <c r="V882" s="47"/>
      <c r="W882" s="47"/>
      <c r="X882" s="47"/>
      <c r="Y882" s="47"/>
      <c r="Z882" s="47"/>
      <c r="AA882" s="47"/>
      <c r="AB882" s="47"/>
      <c r="AC882" s="47"/>
      <c r="AD882" s="47"/>
    </row>
    <row r="883" spans="1:30" s="45" customFormat="1" x14ac:dyDescent="0.25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47"/>
      <c r="U883" s="47"/>
      <c r="V883" s="47"/>
      <c r="W883" s="47"/>
      <c r="X883" s="47"/>
      <c r="Y883" s="47"/>
      <c r="Z883" s="47"/>
      <c r="AA883" s="47"/>
      <c r="AB883" s="47"/>
      <c r="AC883" s="47"/>
      <c r="AD883" s="47"/>
    </row>
    <row r="884" spans="1:30" s="45" customFormat="1" x14ac:dyDescent="0.25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47"/>
      <c r="U884" s="47"/>
      <c r="V884" s="47"/>
      <c r="W884" s="47"/>
      <c r="X884" s="47"/>
      <c r="Y884" s="47"/>
      <c r="Z884" s="47"/>
      <c r="AA884" s="47"/>
      <c r="AB884" s="47"/>
      <c r="AC884" s="47"/>
      <c r="AD884" s="47"/>
    </row>
    <row r="885" spans="1:30" s="45" customFormat="1" x14ac:dyDescent="0.25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47"/>
      <c r="U885" s="47"/>
      <c r="V885" s="47"/>
      <c r="W885" s="47"/>
      <c r="X885" s="47"/>
      <c r="Y885" s="47"/>
      <c r="Z885" s="47"/>
      <c r="AA885" s="47"/>
      <c r="AB885" s="47"/>
      <c r="AC885" s="47"/>
      <c r="AD885" s="47"/>
    </row>
    <row r="886" spans="1:30" s="45" customFormat="1" x14ac:dyDescent="0.25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47"/>
      <c r="U886" s="47"/>
      <c r="V886" s="47"/>
      <c r="W886" s="47"/>
      <c r="X886" s="47"/>
      <c r="Y886" s="47"/>
      <c r="Z886" s="47"/>
      <c r="AA886" s="47"/>
      <c r="AB886" s="47"/>
      <c r="AC886" s="47"/>
      <c r="AD886" s="47"/>
    </row>
    <row r="887" spans="1:30" s="45" customFormat="1" x14ac:dyDescent="0.25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47"/>
      <c r="U887" s="47"/>
      <c r="V887" s="47"/>
      <c r="W887" s="47"/>
      <c r="X887" s="47"/>
      <c r="Y887" s="47"/>
      <c r="Z887" s="47"/>
      <c r="AA887" s="47"/>
      <c r="AB887" s="47"/>
      <c r="AC887" s="47"/>
      <c r="AD887" s="47"/>
    </row>
    <row r="888" spans="1:30" s="45" customFormat="1" x14ac:dyDescent="0.25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47"/>
      <c r="U888" s="47"/>
      <c r="V888" s="47"/>
      <c r="W888" s="47"/>
      <c r="X888" s="47"/>
      <c r="Y888" s="47"/>
      <c r="Z888" s="47"/>
      <c r="AA888" s="47"/>
      <c r="AB888" s="47"/>
      <c r="AC888" s="47"/>
      <c r="AD888" s="47"/>
    </row>
    <row r="889" spans="1:30" s="45" customFormat="1" x14ac:dyDescent="0.25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47"/>
      <c r="U889" s="47"/>
      <c r="V889" s="47"/>
      <c r="W889" s="47"/>
      <c r="X889" s="47"/>
      <c r="Y889" s="47"/>
      <c r="Z889" s="47"/>
      <c r="AA889" s="47"/>
      <c r="AB889" s="47"/>
      <c r="AC889" s="47"/>
      <c r="AD889" s="47"/>
    </row>
    <row r="890" spans="1:30" s="45" customFormat="1" x14ac:dyDescent="0.25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47"/>
      <c r="U890" s="47"/>
      <c r="V890" s="47"/>
      <c r="W890" s="47"/>
      <c r="X890" s="47"/>
      <c r="Y890" s="47"/>
      <c r="Z890" s="47"/>
      <c r="AA890" s="47"/>
      <c r="AB890" s="47"/>
      <c r="AC890" s="47"/>
      <c r="AD890" s="47"/>
    </row>
    <row r="891" spans="1:30" s="45" customFormat="1" x14ac:dyDescent="0.25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47"/>
      <c r="U891" s="47"/>
      <c r="V891" s="47"/>
      <c r="W891" s="47"/>
      <c r="X891" s="47"/>
      <c r="Y891" s="47"/>
      <c r="Z891" s="47"/>
      <c r="AA891" s="47"/>
      <c r="AB891" s="47"/>
      <c r="AC891" s="47"/>
      <c r="AD891" s="47"/>
    </row>
    <row r="892" spans="1:30" s="45" customFormat="1" x14ac:dyDescent="0.25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47"/>
      <c r="U892" s="47"/>
      <c r="V892" s="47"/>
      <c r="W892" s="47"/>
      <c r="X892" s="47"/>
      <c r="Y892" s="47"/>
      <c r="Z892" s="47"/>
      <c r="AA892" s="47"/>
      <c r="AB892" s="47"/>
      <c r="AC892" s="47"/>
      <c r="AD892" s="47"/>
    </row>
    <row r="893" spans="1:30" s="45" customFormat="1" x14ac:dyDescent="0.25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47"/>
      <c r="U893" s="47"/>
      <c r="V893" s="47"/>
      <c r="W893" s="47"/>
      <c r="X893" s="47"/>
      <c r="Y893" s="47"/>
      <c r="Z893" s="47"/>
      <c r="AA893" s="47"/>
      <c r="AB893" s="47"/>
      <c r="AC893" s="47"/>
      <c r="AD893" s="47"/>
    </row>
    <row r="894" spans="1:30" s="45" customFormat="1" x14ac:dyDescent="0.25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47"/>
      <c r="U894" s="47"/>
      <c r="V894" s="47"/>
      <c r="W894" s="47"/>
      <c r="X894" s="47"/>
      <c r="Y894" s="47"/>
      <c r="Z894" s="47"/>
      <c r="AA894" s="47"/>
      <c r="AB894" s="47"/>
      <c r="AC894" s="47"/>
      <c r="AD894" s="47"/>
    </row>
    <row r="895" spans="1:30" s="45" customFormat="1" x14ac:dyDescent="0.25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47"/>
      <c r="U895" s="47"/>
      <c r="V895" s="47"/>
      <c r="W895" s="47"/>
      <c r="X895" s="47"/>
      <c r="Y895" s="47"/>
      <c r="Z895" s="47"/>
      <c r="AA895" s="47"/>
      <c r="AB895" s="47"/>
      <c r="AC895" s="47"/>
      <c r="AD895" s="47"/>
    </row>
    <row r="896" spans="1:30" s="45" customFormat="1" x14ac:dyDescent="0.25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47"/>
      <c r="U896" s="47"/>
      <c r="V896" s="47"/>
      <c r="W896" s="47"/>
      <c r="X896" s="47"/>
      <c r="Y896" s="47"/>
      <c r="Z896" s="47"/>
      <c r="AA896" s="47"/>
      <c r="AB896" s="47"/>
      <c r="AC896" s="47"/>
      <c r="AD896" s="47"/>
    </row>
    <row r="897" spans="1:30" s="45" customFormat="1" x14ac:dyDescent="0.25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47"/>
      <c r="U897" s="47"/>
      <c r="V897" s="47"/>
      <c r="W897" s="47"/>
      <c r="X897" s="47"/>
      <c r="Y897" s="47"/>
      <c r="Z897" s="47"/>
      <c r="AA897" s="47"/>
      <c r="AB897" s="47"/>
      <c r="AC897" s="47"/>
      <c r="AD897" s="47"/>
    </row>
    <row r="898" spans="1:30" s="45" customFormat="1" x14ac:dyDescent="0.25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47"/>
      <c r="U898" s="47"/>
      <c r="V898" s="47"/>
      <c r="W898" s="47"/>
      <c r="X898" s="47"/>
      <c r="Y898" s="47"/>
      <c r="Z898" s="47"/>
      <c r="AA898" s="47"/>
      <c r="AB898" s="47"/>
      <c r="AC898" s="47"/>
      <c r="AD898" s="47"/>
    </row>
    <row r="899" spans="1:30" s="45" customFormat="1" x14ac:dyDescent="0.25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47"/>
      <c r="U899" s="47"/>
      <c r="V899" s="47"/>
      <c r="W899" s="47"/>
      <c r="X899" s="47"/>
      <c r="Y899" s="47"/>
      <c r="Z899" s="47"/>
      <c r="AA899" s="47"/>
      <c r="AB899" s="47"/>
      <c r="AC899" s="47"/>
      <c r="AD899" s="47"/>
    </row>
    <row r="900" spans="1:30" s="45" customFormat="1" x14ac:dyDescent="0.25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47"/>
      <c r="U900" s="47"/>
      <c r="V900" s="47"/>
      <c r="W900" s="47"/>
      <c r="X900" s="47"/>
      <c r="Y900" s="47"/>
      <c r="Z900" s="47"/>
      <c r="AA900" s="47"/>
      <c r="AB900" s="47"/>
      <c r="AC900" s="47"/>
      <c r="AD900" s="47"/>
    </row>
    <row r="901" spans="1:30" s="45" customFormat="1" x14ac:dyDescent="0.25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47"/>
      <c r="U901" s="47"/>
      <c r="V901" s="47"/>
      <c r="W901" s="47"/>
      <c r="X901" s="47"/>
      <c r="Y901" s="47"/>
      <c r="Z901" s="47"/>
      <c r="AA901" s="47"/>
      <c r="AB901" s="47"/>
      <c r="AC901" s="47"/>
      <c r="AD901" s="47"/>
    </row>
    <row r="902" spans="1:30" s="45" customFormat="1" x14ac:dyDescent="0.25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47"/>
      <c r="U902" s="47"/>
      <c r="V902" s="47"/>
      <c r="W902" s="47"/>
      <c r="X902" s="47"/>
      <c r="Y902" s="47"/>
      <c r="Z902" s="47"/>
      <c r="AA902" s="47"/>
      <c r="AB902" s="47"/>
      <c r="AC902" s="47"/>
      <c r="AD902" s="47"/>
    </row>
    <row r="903" spans="1:30" s="45" customFormat="1" x14ac:dyDescent="0.25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47"/>
      <c r="U903" s="47"/>
      <c r="V903" s="47"/>
      <c r="W903" s="47"/>
      <c r="X903" s="47"/>
      <c r="Y903" s="47"/>
      <c r="Z903" s="47"/>
      <c r="AA903" s="47"/>
      <c r="AB903" s="47"/>
      <c r="AC903" s="47"/>
      <c r="AD903" s="47"/>
    </row>
    <row r="904" spans="1:30" s="45" customFormat="1" x14ac:dyDescent="0.25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47"/>
      <c r="U904" s="47"/>
      <c r="V904" s="47"/>
      <c r="W904" s="47"/>
      <c r="X904" s="47"/>
      <c r="Y904" s="47"/>
      <c r="Z904" s="47"/>
      <c r="AA904" s="47"/>
      <c r="AB904" s="47"/>
      <c r="AC904" s="47"/>
      <c r="AD904" s="47"/>
    </row>
    <row r="905" spans="1:30" s="45" customFormat="1" x14ac:dyDescent="0.25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47"/>
      <c r="U905" s="47"/>
      <c r="V905" s="47"/>
      <c r="W905" s="47"/>
      <c r="X905" s="47"/>
      <c r="Y905" s="47"/>
      <c r="Z905" s="47"/>
      <c r="AA905" s="47"/>
      <c r="AB905" s="47"/>
      <c r="AC905" s="47"/>
      <c r="AD905" s="47"/>
    </row>
    <row r="906" spans="1:30" s="45" customFormat="1" x14ac:dyDescent="0.25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47"/>
      <c r="U906" s="47"/>
      <c r="V906" s="47"/>
      <c r="W906" s="47"/>
      <c r="X906" s="47"/>
      <c r="Y906" s="47"/>
      <c r="Z906" s="47"/>
      <c r="AA906" s="47"/>
      <c r="AB906" s="47"/>
      <c r="AC906" s="47"/>
      <c r="AD906" s="47"/>
    </row>
    <row r="907" spans="1:30" s="45" customFormat="1" x14ac:dyDescent="0.25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47"/>
      <c r="U907" s="47"/>
      <c r="V907" s="47"/>
      <c r="W907" s="47"/>
      <c r="X907" s="47"/>
      <c r="Y907" s="47"/>
      <c r="Z907" s="47"/>
      <c r="AA907" s="47"/>
      <c r="AB907" s="47"/>
      <c r="AC907" s="47"/>
      <c r="AD907" s="47"/>
    </row>
    <row r="908" spans="1:30" s="45" customFormat="1" x14ac:dyDescent="0.25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47"/>
      <c r="U908" s="47"/>
      <c r="V908" s="47"/>
      <c r="W908" s="47"/>
      <c r="X908" s="47"/>
      <c r="Y908" s="47"/>
      <c r="Z908" s="47"/>
      <c r="AA908" s="47"/>
      <c r="AB908" s="47"/>
      <c r="AC908" s="47"/>
      <c r="AD908" s="47"/>
    </row>
    <row r="909" spans="1:30" s="45" customFormat="1" x14ac:dyDescent="0.25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47"/>
      <c r="U909" s="47"/>
      <c r="V909" s="47"/>
      <c r="W909" s="47"/>
      <c r="X909" s="47"/>
      <c r="Y909" s="47"/>
      <c r="Z909" s="47"/>
      <c r="AA909" s="47"/>
      <c r="AB909" s="47"/>
      <c r="AC909" s="47"/>
      <c r="AD909" s="47"/>
    </row>
    <row r="910" spans="1:30" s="45" customFormat="1" x14ac:dyDescent="0.25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47"/>
      <c r="U910" s="47"/>
      <c r="V910" s="47"/>
      <c r="W910" s="47"/>
      <c r="X910" s="47"/>
      <c r="Y910" s="47"/>
      <c r="Z910" s="47"/>
      <c r="AA910" s="47"/>
      <c r="AB910" s="47"/>
      <c r="AC910" s="47"/>
      <c r="AD910" s="47"/>
    </row>
    <row r="911" spans="1:30" s="45" customFormat="1" x14ac:dyDescent="0.25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47"/>
      <c r="U911" s="47"/>
      <c r="V911" s="47"/>
      <c r="W911" s="47"/>
      <c r="X911" s="47"/>
      <c r="Y911" s="47"/>
      <c r="Z911" s="47"/>
      <c r="AA911" s="47"/>
      <c r="AB911" s="47"/>
      <c r="AC911" s="47"/>
      <c r="AD911" s="47"/>
    </row>
    <row r="912" spans="1:30" s="45" customFormat="1" x14ac:dyDescent="0.25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47"/>
      <c r="U912" s="47"/>
      <c r="V912" s="47"/>
      <c r="W912" s="47"/>
      <c r="X912" s="47"/>
      <c r="Y912" s="47"/>
      <c r="Z912" s="47"/>
      <c r="AA912" s="47"/>
      <c r="AB912" s="47"/>
      <c r="AC912" s="47"/>
      <c r="AD912" s="47"/>
    </row>
    <row r="913" spans="1:30" s="45" customFormat="1" x14ac:dyDescent="0.25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47"/>
      <c r="U913" s="47"/>
      <c r="V913" s="47"/>
      <c r="W913" s="47"/>
      <c r="X913" s="47"/>
      <c r="Y913" s="47"/>
      <c r="Z913" s="47"/>
      <c r="AA913" s="47"/>
      <c r="AB913" s="47"/>
      <c r="AC913" s="47"/>
      <c r="AD913" s="47"/>
    </row>
    <row r="914" spans="1:30" s="45" customFormat="1" x14ac:dyDescent="0.25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47"/>
      <c r="U914" s="47"/>
      <c r="V914" s="47"/>
      <c r="W914" s="47"/>
      <c r="X914" s="47"/>
      <c r="Y914" s="47"/>
      <c r="Z914" s="47"/>
      <c r="AA914" s="47"/>
      <c r="AB914" s="47"/>
      <c r="AC914" s="47"/>
      <c r="AD914" s="47"/>
    </row>
    <row r="915" spans="1:30" s="45" customFormat="1" x14ac:dyDescent="0.25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47"/>
      <c r="U915" s="47"/>
      <c r="V915" s="47"/>
      <c r="W915" s="47"/>
      <c r="X915" s="47"/>
      <c r="Y915" s="47"/>
      <c r="Z915" s="47"/>
      <c r="AA915" s="47"/>
      <c r="AB915" s="47"/>
      <c r="AC915" s="47"/>
      <c r="AD915" s="47"/>
    </row>
    <row r="916" spans="1:30" s="45" customFormat="1" x14ac:dyDescent="0.25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47"/>
      <c r="U916" s="47"/>
      <c r="V916" s="47"/>
      <c r="W916" s="47"/>
      <c r="X916" s="47"/>
      <c r="Y916" s="47"/>
      <c r="Z916" s="47"/>
      <c r="AA916" s="47"/>
      <c r="AB916" s="47"/>
      <c r="AC916" s="47"/>
      <c r="AD916" s="47"/>
    </row>
    <row r="917" spans="1:30" s="45" customFormat="1" x14ac:dyDescent="0.25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47"/>
      <c r="U917" s="47"/>
      <c r="V917" s="47"/>
      <c r="W917" s="47"/>
      <c r="X917" s="47"/>
      <c r="Y917" s="47"/>
      <c r="Z917" s="47"/>
      <c r="AA917" s="47"/>
      <c r="AB917" s="47"/>
      <c r="AC917" s="47"/>
      <c r="AD917" s="47"/>
    </row>
    <row r="918" spans="1:30" s="45" customFormat="1" x14ac:dyDescent="0.25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47"/>
      <c r="U918" s="47"/>
      <c r="V918" s="47"/>
      <c r="W918" s="47"/>
      <c r="X918" s="47"/>
      <c r="Y918" s="47"/>
      <c r="Z918" s="47"/>
      <c r="AA918" s="47"/>
      <c r="AB918" s="47"/>
      <c r="AC918" s="47"/>
      <c r="AD918" s="47"/>
    </row>
    <row r="919" spans="1:30" s="45" customFormat="1" x14ac:dyDescent="0.25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47"/>
      <c r="U919" s="47"/>
      <c r="V919" s="47"/>
      <c r="W919" s="47"/>
      <c r="X919" s="47"/>
      <c r="Y919" s="47"/>
      <c r="Z919" s="47"/>
      <c r="AA919" s="47"/>
      <c r="AB919" s="47"/>
      <c r="AC919" s="47"/>
      <c r="AD919" s="47"/>
    </row>
    <row r="920" spans="1:30" s="45" customFormat="1" x14ac:dyDescent="0.25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47"/>
      <c r="U920" s="47"/>
      <c r="V920" s="47"/>
      <c r="W920" s="47"/>
      <c r="X920" s="47"/>
      <c r="Y920" s="47"/>
      <c r="Z920" s="47"/>
      <c r="AA920" s="47"/>
      <c r="AB920" s="47"/>
      <c r="AC920" s="47"/>
      <c r="AD920" s="47"/>
    </row>
    <row r="921" spans="1:30" s="45" customFormat="1" x14ac:dyDescent="0.25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47"/>
      <c r="U921" s="47"/>
      <c r="V921" s="47"/>
      <c r="W921" s="47"/>
      <c r="X921" s="47"/>
      <c r="Y921" s="47"/>
      <c r="Z921" s="47"/>
      <c r="AA921" s="47"/>
      <c r="AB921" s="47"/>
      <c r="AC921" s="47"/>
      <c r="AD921" s="47"/>
    </row>
    <row r="922" spans="1:30" s="45" customFormat="1" x14ac:dyDescent="0.25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47"/>
      <c r="U922" s="47"/>
      <c r="V922" s="47"/>
      <c r="W922" s="47"/>
      <c r="X922" s="47"/>
      <c r="Y922" s="47"/>
      <c r="Z922" s="47"/>
      <c r="AA922" s="47"/>
      <c r="AB922" s="47"/>
      <c r="AC922" s="47"/>
      <c r="AD922" s="47"/>
    </row>
    <row r="923" spans="1:30" s="45" customFormat="1" x14ac:dyDescent="0.25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47"/>
      <c r="U923" s="47"/>
      <c r="V923" s="47"/>
      <c r="W923" s="47"/>
      <c r="X923" s="47"/>
      <c r="Y923" s="47"/>
      <c r="Z923" s="47"/>
      <c r="AA923" s="47"/>
      <c r="AB923" s="47"/>
      <c r="AC923" s="47"/>
      <c r="AD923" s="47"/>
    </row>
    <row r="924" spans="1:30" s="45" customFormat="1" x14ac:dyDescent="0.25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47"/>
      <c r="U924" s="47"/>
      <c r="V924" s="47"/>
      <c r="W924" s="47"/>
      <c r="X924" s="47"/>
      <c r="Y924" s="47"/>
      <c r="Z924" s="47"/>
      <c r="AA924" s="47"/>
      <c r="AB924" s="47"/>
      <c r="AC924" s="47"/>
      <c r="AD924" s="47"/>
    </row>
    <row r="925" spans="1:30" s="45" customFormat="1" x14ac:dyDescent="0.25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47"/>
      <c r="U925" s="47"/>
      <c r="V925" s="47"/>
      <c r="W925" s="47"/>
      <c r="X925" s="47"/>
      <c r="Y925" s="47"/>
      <c r="Z925" s="47"/>
      <c r="AA925" s="47"/>
      <c r="AB925" s="47"/>
      <c r="AC925" s="47"/>
      <c r="AD925" s="47"/>
    </row>
    <row r="926" spans="1:30" s="45" customFormat="1" x14ac:dyDescent="0.25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47"/>
      <c r="U926" s="47"/>
      <c r="V926" s="47"/>
      <c r="W926" s="47"/>
      <c r="X926" s="47"/>
      <c r="Y926" s="47"/>
      <c r="Z926" s="47"/>
      <c r="AA926" s="47"/>
      <c r="AB926" s="47"/>
      <c r="AC926" s="47"/>
      <c r="AD926" s="47"/>
    </row>
    <row r="927" spans="1:30" s="45" customFormat="1" x14ac:dyDescent="0.25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47"/>
      <c r="U927" s="47"/>
      <c r="V927" s="47"/>
      <c r="W927" s="47"/>
      <c r="X927" s="47"/>
      <c r="Y927" s="47"/>
      <c r="Z927" s="47"/>
      <c r="AA927" s="47"/>
      <c r="AB927" s="47"/>
      <c r="AC927" s="47"/>
      <c r="AD927" s="47"/>
    </row>
    <row r="928" spans="1:30" s="45" customFormat="1" x14ac:dyDescent="0.25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47"/>
      <c r="U928" s="47"/>
      <c r="V928" s="47"/>
      <c r="W928" s="47"/>
      <c r="X928" s="47"/>
      <c r="Y928" s="47"/>
      <c r="Z928" s="47"/>
      <c r="AA928" s="47"/>
      <c r="AB928" s="47"/>
      <c r="AC928" s="47"/>
      <c r="AD928" s="47"/>
    </row>
    <row r="929" spans="1:30" s="45" customFormat="1" x14ac:dyDescent="0.25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47"/>
      <c r="U929" s="47"/>
      <c r="V929" s="47"/>
      <c r="W929" s="47"/>
      <c r="X929" s="47"/>
      <c r="Y929" s="47"/>
      <c r="Z929" s="47"/>
      <c r="AA929" s="47"/>
      <c r="AB929" s="47"/>
      <c r="AC929" s="47"/>
      <c r="AD929" s="47"/>
    </row>
    <row r="930" spans="1:30" s="45" customFormat="1" x14ac:dyDescent="0.25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47"/>
      <c r="U930" s="47"/>
      <c r="V930" s="47"/>
      <c r="W930" s="47"/>
      <c r="X930" s="47"/>
      <c r="Y930" s="47"/>
      <c r="Z930" s="47"/>
      <c r="AA930" s="47"/>
      <c r="AB930" s="47"/>
      <c r="AC930" s="47"/>
      <c r="AD930" s="47"/>
    </row>
    <row r="931" spans="1:30" s="45" customFormat="1" x14ac:dyDescent="0.25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47"/>
      <c r="U931" s="47"/>
      <c r="V931" s="47"/>
      <c r="W931" s="47"/>
      <c r="X931" s="47"/>
      <c r="Y931" s="47"/>
      <c r="Z931" s="47"/>
      <c r="AA931" s="47"/>
      <c r="AB931" s="47"/>
      <c r="AC931" s="47"/>
      <c r="AD931" s="47"/>
    </row>
    <row r="932" spans="1:30" s="45" customFormat="1" x14ac:dyDescent="0.25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47"/>
      <c r="U932" s="47"/>
      <c r="V932" s="47"/>
      <c r="W932" s="47"/>
      <c r="X932" s="47"/>
      <c r="Y932" s="47"/>
      <c r="Z932" s="47"/>
      <c r="AA932" s="47"/>
      <c r="AB932" s="47"/>
      <c r="AC932" s="47"/>
      <c r="AD932" s="47"/>
    </row>
    <row r="933" spans="1:30" s="45" customFormat="1" x14ac:dyDescent="0.25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47"/>
      <c r="U933" s="47"/>
      <c r="V933" s="47"/>
      <c r="W933" s="47"/>
      <c r="X933" s="47"/>
      <c r="Y933" s="47"/>
      <c r="Z933" s="47"/>
      <c r="AA933" s="47"/>
      <c r="AB933" s="47"/>
      <c r="AC933" s="47"/>
      <c r="AD933" s="47"/>
    </row>
    <row r="934" spans="1:30" s="45" customFormat="1" x14ac:dyDescent="0.25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47"/>
      <c r="U934" s="47"/>
      <c r="V934" s="47"/>
      <c r="W934" s="47"/>
      <c r="X934" s="47"/>
      <c r="Y934" s="47"/>
      <c r="Z934" s="47"/>
      <c r="AA934" s="47"/>
      <c r="AB934" s="47"/>
      <c r="AC934" s="47"/>
      <c r="AD934" s="47"/>
    </row>
    <row r="935" spans="1:30" s="45" customFormat="1" x14ac:dyDescent="0.25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47"/>
      <c r="U935" s="47"/>
      <c r="V935" s="47"/>
      <c r="W935" s="47"/>
      <c r="X935" s="47"/>
      <c r="Y935" s="47"/>
      <c r="Z935" s="47"/>
      <c r="AA935" s="47"/>
      <c r="AB935" s="47"/>
      <c r="AC935" s="47"/>
      <c r="AD935" s="47"/>
    </row>
    <row r="936" spans="1:30" s="45" customFormat="1" x14ac:dyDescent="0.25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47"/>
      <c r="U936" s="47"/>
      <c r="V936" s="47"/>
      <c r="W936" s="47"/>
      <c r="X936" s="47"/>
      <c r="Y936" s="47"/>
      <c r="Z936" s="47"/>
      <c r="AA936" s="47"/>
      <c r="AB936" s="47"/>
      <c r="AC936" s="47"/>
      <c r="AD936" s="47"/>
    </row>
    <row r="937" spans="1:30" s="45" customFormat="1" x14ac:dyDescent="0.25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47"/>
      <c r="U937" s="47"/>
      <c r="V937" s="47"/>
      <c r="W937" s="47"/>
      <c r="X937" s="47"/>
      <c r="Y937" s="47"/>
      <c r="Z937" s="47"/>
      <c r="AA937" s="47"/>
      <c r="AB937" s="47"/>
      <c r="AC937" s="47"/>
      <c r="AD937" s="47"/>
    </row>
    <row r="938" spans="1:30" s="45" customFormat="1" x14ac:dyDescent="0.25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47"/>
      <c r="U938" s="47"/>
      <c r="V938" s="47"/>
      <c r="W938" s="47"/>
      <c r="X938" s="47"/>
      <c r="Y938" s="47"/>
      <c r="Z938" s="47"/>
      <c r="AA938" s="47"/>
      <c r="AB938" s="47"/>
      <c r="AC938" s="47"/>
      <c r="AD938" s="47"/>
    </row>
    <row r="939" spans="1:30" s="45" customFormat="1" x14ac:dyDescent="0.25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47"/>
      <c r="U939" s="47"/>
      <c r="V939" s="47"/>
      <c r="W939" s="47"/>
      <c r="X939" s="47"/>
      <c r="Y939" s="47"/>
      <c r="Z939" s="47"/>
      <c r="AA939" s="47"/>
      <c r="AB939" s="47"/>
      <c r="AC939" s="47"/>
      <c r="AD939" s="47"/>
    </row>
    <row r="940" spans="1:30" s="45" customFormat="1" x14ac:dyDescent="0.25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47"/>
      <c r="U940" s="47"/>
      <c r="V940" s="47"/>
      <c r="W940" s="47"/>
      <c r="X940" s="47"/>
      <c r="Y940" s="47"/>
      <c r="Z940" s="47"/>
      <c r="AA940" s="47"/>
      <c r="AB940" s="47"/>
      <c r="AC940" s="47"/>
      <c r="AD940" s="47"/>
    </row>
    <row r="941" spans="1:30" s="45" customFormat="1" x14ac:dyDescent="0.25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47"/>
      <c r="U941" s="47"/>
      <c r="V941" s="47"/>
      <c r="W941" s="47"/>
      <c r="X941" s="47"/>
      <c r="Y941" s="47"/>
      <c r="Z941" s="47"/>
      <c r="AA941" s="47"/>
      <c r="AB941" s="47"/>
      <c r="AC941" s="47"/>
      <c r="AD941" s="47"/>
    </row>
    <row r="942" spans="1:30" s="45" customFormat="1" x14ac:dyDescent="0.25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47"/>
      <c r="U942" s="47"/>
      <c r="V942" s="47"/>
      <c r="W942" s="47"/>
      <c r="X942" s="47"/>
      <c r="Y942" s="47"/>
      <c r="Z942" s="47"/>
      <c r="AA942" s="47"/>
      <c r="AB942" s="47"/>
      <c r="AC942" s="47"/>
      <c r="AD942" s="47"/>
    </row>
    <row r="943" spans="1:30" s="45" customFormat="1" x14ac:dyDescent="0.25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47"/>
      <c r="U943" s="47"/>
      <c r="V943" s="47"/>
      <c r="W943" s="47"/>
      <c r="X943" s="47"/>
      <c r="Y943" s="47"/>
      <c r="Z943" s="47"/>
      <c r="AA943" s="47"/>
      <c r="AB943" s="47"/>
      <c r="AC943" s="47"/>
      <c r="AD943" s="47"/>
    </row>
    <row r="944" spans="1:30" s="45" customFormat="1" x14ac:dyDescent="0.25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47"/>
      <c r="U944" s="47"/>
      <c r="V944" s="47"/>
      <c r="W944" s="47"/>
      <c r="X944" s="47"/>
      <c r="Y944" s="47"/>
      <c r="Z944" s="47"/>
      <c r="AA944" s="47"/>
      <c r="AB944" s="47"/>
      <c r="AC944" s="47"/>
      <c r="AD944" s="47"/>
    </row>
    <row r="945" spans="1:30" s="45" customFormat="1" x14ac:dyDescent="0.25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47"/>
      <c r="U945" s="47"/>
      <c r="V945" s="47"/>
      <c r="W945" s="47"/>
      <c r="X945" s="47"/>
      <c r="Y945" s="47"/>
      <c r="Z945" s="47"/>
      <c r="AA945" s="47"/>
      <c r="AB945" s="47"/>
      <c r="AC945" s="47"/>
      <c r="AD945" s="47"/>
    </row>
    <row r="946" spans="1:30" s="45" customFormat="1" x14ac:dyDescent="0.25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5"/>
      <c r="N946" s="95"/>
      <c r="O946" s="95"/>
      <c r="P946" s="95"/>
      <c r="Q946" s="95"/>
      <c r="R946" s="95"/>
      <c r="S946" s="95"/>
      <c r="T946" s="47"/>
      <c r="U946" s="47"/>
      <c r="V946" s="47"/>
      <c r="W946" s="47"/>
      <c r="X946" s="47"/>
      <c r="Y946" s="47"/>
      <c r="Z946" s="47"/>
      <c r="AA946" s="47"/>
      <c r="AB946" s="47"/>
      <c r="AC946" s="47"/>
      <c r="AD946" s="47"/>
    </row>
    <row r="947" spans="1:30" s="45" customFormat="1" x14ac:dyDescent="0.25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47"/>
      <c r="U947" s="47"/>
      <c r="V947" s="47"/>
      <c r="W947" s="47"/>
      <c r="X947" s="47"/>
      <c r="Y947" s="47"/>
      <c r="Z947" s="47"/>
      <c r="AA947" s="47"/>
      <c r="AB947" s="47"/>
      <c r="AC947" s="47"/>
      <c r="AD947" s="47"/>
    </row>
    <row r="948" spans="1:30" s="45" customFormat="1" x14ac:dyDescent="0.25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47"/>
      <c r="U948" s="47"/>
      <c r="V948" s="47"/>
      <c r="W948" s="47"/>
      <c r="X948" s="47"/>
      <c r="Y948" s="47"/>
      <c r="Z948" s="47"/>
      <c r="AA948" s="47"/>
      <c r="AB948" s="47"/>
      <c r="AC948" s="47"/>
      <c r="AD948" s="47"/>
    </row>
    <row r="949" spans="1:30" s="45" customFormat="1" x14ac:dyDescent="0.25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5"/>
      <c r="N949" s="95"/>
      <c r="O949" s="95"/>
      <c r="P949" s="95"/>
      <c r="Q949" s="95"/>
      <c r="R949" s="95"/>
      <c r="S949" s="95"/>
      <c r="T949" s="47"/>
      <c r="U949" s="47"/>
      <c r="V949" s="47"/>
      <c r="W949" s="47"/>
      <c r="X949" s="47"/>
      <c r="Y949" s="47"/>
      <c r="Z949" s="47"/>
      <c r="AA949" s="47"/>
      <c r="AB949" s="47"/>
      <c r="AC949" s="47"/>
      <c r="AD949" s="47"/>
    </row>
    <row r="950" spans="1:30" s="45" customFormat="1" x14ac:dyDescent="0.25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5"/>
      <c r="N950" s="95"/>
      <c r="O950" s="95"/>
      <c r="P950" s="95"/>
      <c r="Q950" s="95"/>
      <c r="R950" s="95"/>
      <c r="S950" s="95"/>
      <c r="T950" s="47"/>
      <c r="U950" s="47"/>
      <c r="V950" s="47"/>
      <c r="W950" s="47"/>
      <c r="X950" s="47"/>
      <c r="Y950" s="47"/>
      <c r="Z950" s="47"/>
      <c r="AA950" s="47"/>
      <c r="AB950" s="47"/>
      <c r="AC950" s="47"/>
      <c r="AD950" s="47"/>
    </row>
    <row r="951" spans="1:30" s="45" customFormat="1" x14ac:dyDescent="0.25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5"/>
      <c r="N951" s="95"/>
      <c r="O951" s="95"/>
      <c r="P951" s="95"/>
      <c r="Q951" s="95"/>
      <c r="R951" s="95"/>
      <c r="S951" s="95"/>
      <c r="T951" s="47"/>
      <c r="U951" s="47"/>
      <c r="V951" s="47"/>
      <c r="W951" s="47"/>
      <c r="X951" s="47"/>
      <c r="Y951" s="47"/>
      <c r="Z951" s="47"/>
      <c r="AA951" s="47"/>
      <c r="AB951" s="47"/>
      <c r="AC951" s="47"/>
      <c r="AD951" s="47"/>
    </row>
    <row r="952" spans="1:30" s="45" customFormat="1" x14ac:dyDescent="0.25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47"/>
      <c r="U952" s="47"/>
      <c r="V952" s="47"/>
      <c r="W952" s="47"/>
      <c r="X952" s="47"/>
      <c r="Y952" s="47"/>
      <c r="Z952" s="47"/>
      <c r="AA952" s="47"/>
      <c r="AB952" s="47"/>
      <c r="AC952" s="47"/>
      <c r="AD952" s="47"/>
    </row>
    <row r="953" spans="1:30" s="45" customFormat="1" x14ac:dyDescent="0.25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47"/>
      <c r="U953" s="47"/>
      <c r="V953" s="47"/>
      <c r="W953" s="47"/>
      <c r="X953" s="47"/>
      <c r="Y953" s="47"/>
      <c r="Z953" s="47"/>
      <c r="AA953" s="47"/>
      <c r="AB953" s="47"/>
      <c r="AC953" s="47"/>
      <c r="AD953" s="47"/>
    </row>
    <row r="954" spans="1:30" s="45" customFormat="1" x14ac:dyDescent="0.25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5"/>
      <c r="N954" s="95"/>
      <c r="O954" s="95"/>
      <c r="P954" s="95"/>
      <c r="Q954" s="95"/>
      <c r="R954" s="95"/>
      <c r="S954" s="95"/>
      <c r="T954" s="47"/>
      <c r="U954" s="47"/>
      <c r="V954" s="47"/>
      <c r="W954" s="47"/>
      <c r="X954" s="47"/>
      <c r="Y954" s="47"/>
      <c r="Z954" s="47"/>
      <c r="AA954" s="47"/>
      <c r="AB954" s="47"/>
      <c r="AC954" s="47"/>
      <c r="AD954" s="47"/>
    </row>
    <row r="955" spans="1:30" s="45" customFormat="1" x14ac:dyDescent="0.25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5"/>
      <c r="N955" s="95"/>
      <c r="O955" s="95"/>
      <c r="P955" s="95"/>
      <c r="Q955" s="95"/>
      <c r="R955" s="95"/>
      <c r="S955" s="95"/>
      <c r="T955" s="47"/>
      <c r="U955" s="47"/>
      <c r="V955" s="47"/>
      <c r="W955" s="47"/>
      <c r="X955" s="47"/>
      <c r="Y955" s="47"/>
      <c r="Z955" s="47"/>
      <c r="AA955" s="47"/>
      <c r="AB955" s="47"/>
      <c r="AC955" s="47"/>
      <c r="AD955" s="47"/>
    </row>
    <row r="956" spans="1:30" s="45" customFormat="1" x14ac:dyDescent="0.25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47"/>
      <c r="U956" s="47"/>
      <c r="V956" s="47"/>
      <c r="W956" s="47"/>
      <c r="X956" s="47"/>
      <c r="Y956" s="47"/>
      <c r="Z956" s="47"/>
      <c r="AA956" s="47"/>
      <c r="AB956" s="47"/>
      <c r="AC956" s="47"/>
      <c r="AD956" s="47"/>
    </row>
    <row r="957" spans="1:30" s="45" customFormat="1" x14ac:dyDescent="0.25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47"/>
      <c r="U957" s="47"/>
      <c r="V957" s="47"/>
      <c r="W957" s="47"/>
      <c r="X957" s="47"/>
      <c r="Y957" s="47"/>
      <c r="Z957" s="47"/>
      <c r="AA957" s="47"/>
      <c r="AB957" s="47"/>
      <c r="AC957" s="47"/>
      <c r="AD957" s="47"/>
    </row>
    <row r="958" spans="1:30" s="45" customFormat="1" x14ac:dyDescent="0.25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47"/>
      <c r="U958" s="47"/>
      <c r="V958" s="47"/>
      <c r="W958" s="47"/>
      <c r="X958" s="47"/>
      <c r="Y958" s="47"/>
      <c r="Z958" s="47"/>
      <c r="AA958" s="47"/>
      <c r="AB958" s="47"/>
      <c r="AC958" s="47"/>
      <c r="AD958" s="47"/>
    </row>
    <row r="959" spans="1:30" s="45" customFormat="1" x14ac:dyDescent="0.25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5"/>
      <c r="N959" s="95"/>
      <c r="O959" s="95"/>
      <c r="P959" s="95"/>
      <c r="Q959" s="95"/>
      <c r="R959" s="95"/>
      <c r="S959" s="95"/>
      <c r="T959" s="47"/>
      <c r="U959" s="47"/>
      <c r="V959" s="47"/>
      <c r="W959" s="47"/>
      <c r="X959" s="47"/>
      <c r="Y959" s="47"/>
      <c r="Z959" s="47"/>
      <c r="AA959" s="47"/>
      <c r="AB959" s="47"/>
      <c r="AC959" s="47"/>
      <c r="AD959" s="47"/>
    </row>
    <row r="960" spans="1:30" s="45" customFormat="1" x14ac:dyDescent="0.25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5"/>
      <c r="N960" s="95"/>
      <c r="O960" s="95"/>
      <c r="P960" s="95"/>
      <c r="Q960" s="95"/>
      <c r="R960" s="95"/>
      <c r="S960" s="95"/>
      <c r="T960" s="47"/>
      <c r="U960" s="47"/>
      <c r="V960" s="47"/>
      <c r="W960" s="47"/>
      <c r="X960" s="47"/>
      <c r="Y960" s="47"/>
      <c r="Z960" s="47"/>
      <c r="AA960" s="47"/>
      <c r="AB960" s="47"/>
      <c r="AC960" s="47"/>
      <c r="AD960" s="47"/>
    </row>
    <row r="961" spans="1:30" s="45" customFormat="1" x14ac:dyDescent="0.25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5"/>
      <c r="N961" s="95"/>
      <c r="O961" s="95"/>
      <c r="P961" s="95"/>
      <c r="Q961" s="95"/>
      <c r="R961" s="95"/>
      <c r="S961" s="95"/>
      <c r="T961" s="47"/>
      <c r="U961" s="47"/>
      <c r="V961" s="47"/>
      <c r="W961" s="47"/>
      <c r="X961" s="47"/>
      <c r="Y961" s="47"/>
      <c r="Z961" s="47"/>
      <c r="AA961" s="47"/>
      <c r="AB961" s="47"/>
      <c r="AC961" s="47"/>
      <c r="AD961" s="47"/>
    </row>
    <row r="962" spans="1:30" s="45" customFormat="1" x14ac:dyDescent="0.25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47"/>
      <c r="U962" s="47"/>
      <c r="V962" s="47"/>
      <c r="W962" s="47"/>
      <c r="X962" s="47"/>
      <c r="Y962" s="47"/>
      <c r="Z962" s="47"/>
      <c r="AA962" s="47"/>
      <c r="AB962" s="47"/>
      <c r="AC962" s="47"/>
      <c r="AD962" s="47"/>
    </row>
    <row r="963" spans="1:30" s="45" customFormat="1" x14ac:dyDescent="0.25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47"/>
      <c r="U963" s="47"/>
      <c r="V963" s="47"/>
      <c r="W963" s="47"/>
      <c r="X963" s="47"/>
      <c r="Y963" s="47"/>
      <c r="Z963" s="47"/>
      <c r="AA963" s="47"/>
      <c r="AB963" s="47"/>
      <c r="AC963" s="47"/>
      <c r="AD963" s="47"/>
    </row>
    <row r="964" spans="1:30" s="45" customFormat="1" x14ac:dyDescent="0.25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5"/>
      <c r="N964" s="95"/>
      <c r="O964" s="95"/>
      <c r="P964" s="95"/>
      <c r="Q964" s="95"/>
      <c r="R964" s="95"/>
      <c r="S964" s="95"/>
      <c r="T964" s="47"/>
      <c r="U964" s="47"/>
      <c r="V964" s="47"/>
      <c r="W964" s="47"/>
      <c r="X964" s="47"/>
      <c r="Y964" s="47"/>
      <c r="Z964" s="47"/>
      <c r="AA964" s="47"/>
      <c r="AB964" s="47"/>
      <c r="AC964" s="47"/>
      <c r="AD964" s="47"/>
    </row>
    <row r="965" spans="1:30" s="45" customFormat="1" x14ac:dyDescent="0.25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5"/>
      <c r="N965" s="95"/>
      <c r="O965" s="95"/>
      <c r="P965" s="95"/>
      <c r="Q965" s="95"/>
      <c r="R965" s="95"/>
      <c r="S965" s="95"/>
      <c r="T965" s="47"/>
      <c r="U965" s="47"/>
      <c r="V965" s="47"/>
      <c r="W965" s="47"/>
      <c r="X965" s="47"/>
      <c r="Y965" s="47"/>
      <c r="Z965" s="47"/>
      <c r="AA965" s="47"/>
      <c r="AB965" s="47"/>
      <c r="AC965" s="47"/>
      <c r="AD965" s="47"/>
    </row>
    <row r="966" spans="1:30" s="45" customFormat="1" x14ac:dyDescent="0.25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5"/>
      <c r="N966" s="95"/>
      <c r="O966" s="95"/>
      <c r="P966" s="95"/>
      <c r="Q966" s="95"/>
      <c r="R966" s="95"/>
      <c r="S966" s="95"/>
      <c r="T966" s="47"/>
      <c r="U966" s="47"/>
      <c r="V966" s="47"/>
      <c r="W966" s="47"/>
      <c r="X966" s="47"/>
      <c r="Y966" s="47"/>
      <c r="Z966" s="47"/>
      <c r="AA966" s="47"/>
      <c r="AB966" s="47"/>
      <c r="AC966" s="47"/>
      <c r="AD966" s="47"/>
    </row>
    <row r="967" spans="1:30" s="45" customFormat="1" x14ac:dyDescent="0.25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47"/>
      <c r="U967" s="47"/>
      <c r="V967" s="47"/>
      <c r="W967" s="47"/>
      <c r="X967" s="47"/>
      <c r="Y967" s="47"/>
      <c r="Z967" s="47"/>
      <c r="AA967" s="47"/>
      <c r="AB967" s="47"/>
      <c r="AC967" s="47"/>
      <c r="AD967" s="47"/>
    </row>
    <row r="968" spans="1:30" s="45" customFormat="1" x14ac:dyDescent="0.25">
      <c r="A968" s="95"/>
      <c r="B968" s="95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5"/>
      <c r="N968" s="95"/>
      <c r="O968" s="95"/>
      <c r="P968" s="95"/>
      <c r="Q968" s="95"/>
      <c r="R968" s="95"/>
      <c r="S968" s="95"/>
      <c r="T968" s="47"/>
      <c r="U968" s="47"/>
      <c r="V968" s="47"/>
      <c r="W968" s="47"/>
      <c r="X968" s="47"/>
      <c r="Y968" s="47"/>
      <c r="Z968" s="47"/>
      <c r="AA968" s="47"/>
      <c r="AB968" s="47"/>
      <c r="AC968" s="47"/>
      <c r="AD968" s="47"/>
    </row>
    <row r="969" spans="1:30" s="45" customFormat="1" x14ac:dyDescent="0.25">
      <c r="A969" s="95"/>
      <c r="B969" s="95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5"/>
      <c r="N969" s="95"/>
      <c r="O969" s="95"/>
      <c r="P969" s="95"/>
      <c r="Q969" s="95"/>
      <c r="R969" s="95"/>
      <c r="S969" s="95"/>
      <c r="T969" s="47"/>
      <c r="U969" s="47"/>
      <c r="V969" s="47"/>
      <c r="W969" s="47"/>
      <c r="X969" s="47"/>
      <c r="Y969" s="47"/>
      <c r="Z969" s="47"/>
      <c r="AA969" s="47"/>
      <c r="AB969" s="47"/>
      <c r="AC969" s="47"/>
      <c r="AD969" s="47"/>
    </row>
    <row r="970" spans="1:30" s="45" customFormat="1" x14ac:dyDescent="0.25">
      <c r="A970" s="95"/>
      <c r="B970" s="95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5"/>
      <c r="N970" s="95"/>
      <c r="O970" s="95"/>
      <c r="P970" s="95"/>
      <c r="Q970" s="95"/>
      <c r="R970" s="95"/>
      <c r="S970" s="95"/>
      <c r="T970" s="47"/>
      <c r="U970" s="47"/>
      <c r="V970" s="47"/>
      <c r="W970" s="47"/>
      <c r="X970" s="47"/>
      <c r="Y970" s="47"/>
      <c r="Z970" s="47"/>
      <c r="AA970" s="47"/>
      <c r="AB970" s="47"/>
      <c r="AC970" s="47"/>
      <c r="AD970" s="47"/>
    </row>
    <row r="971" spans="1:30" s="45" customFormat="1" x14ac:dyDescent="0.25">
      <c r="A971" s="95"/>
      <c r="B971" s="95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5"/>
      <c r="N971" s="95"/>
      <c r="O971" s="95"/>
      <c r="P971" s="95"/>
      <c r="Q971" s="95"/>
      <c r="R971" s="95"/>
      <c r="S971" s="95"/>
      <c r="T971" s="47"/>
      <c r="U971" s="47"/>
      <c r="V971" s="47"/>
      <c r="W971" s="47"/>
      <c r="X971" s="47"/>
      <c r="Y971" s="47"/>
      <c r="Z971" s="47"/>
      <c r="AA971" s="47"/>
      <c r="AB971" s="47"/>
      <c r="AC971" s="47"/>
      <c r="AD971" s="47"/>
    </row>
    <row r="972" spans="1:30" s="45" customFormat="1" x14ac:dyDescent="0.25">
      <c r="A972" s="95"/>
      <c r="B972" s="95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5"/>
      <c r="N972" s="95"/>
      <c r="O972" s="95"/>
      <c r="P972" s="95"/>
      <c r="Q972" s="95"/>
      <c r="R972" s="95"/>
      <c r="S972" s="95"/>
      <c r="T972" s="47"/>
      <c r="U972" s="47"/>
      <c r="V972" s="47"/>
      <c r="W972" s="47"/>
      <c r="X972" s="47"/>
      <c r="Y972" s="47"/>
      <c r="Z972" s="47"/>
      <c r="AA972" s="47"/>
      <c r="AB972" s="47"/>
      <c r="AC972" s="47"/>
      <c r="AD972" s="47"/>
    </row>
    <row r="973" spans="1:30" s="45" customFormat="1" x14ac:dyDescent="0.25">
      <c r="A973" s="95"/>
      <c r="B973" s="95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5"/>
      <c r="N973" s="95"/>
      <c r="O973" s="95"/>
      <c r="P973" s="95"/>
      <c r="Q973" s="95"/>
      <c r="R973" s="95"/>
      <c r="S973" s="95"/>
      <c r="T973" s="47"/>
      <c r="U973" s="47"/>
      <c r="V973" s="47"/>
      <c r="W973" s="47"/>
      <c r="X973" s="47"/>
      <c r="Y973" s="47"/>
      <c r="Z973" s="47"/>
      <c r="AA973" s="47"/>
      <c r="AB973" s="47"/>
      <c r="AC973" s="47"/>
      <c r="AD973" s="47"/>
    </row>
    <row r="974" spans="1:30" s="45" customFormat="1" x14ac:dyDescent="0.25">
      <c r="A974" s="95"/>
      <c r="B974" s="95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5"/>
      <c r="N974" s="95"/>
      <c r="O974" s="95"/>
      <c r="P974" s="95"/>
      <c r="Q974" s="95"/>
      <c r="R974" s="95"/>
      <c r="S974" s="95"/>
      <c r="T974" s="47"/>
      <c r="U974" s="47"/>
      <c r="V974" s="47"/>
      <c r="W974" s="47"/>
      <c r="X974" s="47"/>
      <c r="Y974" s="47"/>
      <c r="Z974" s="47"/>
      <c r="AA974" s="47"/>
      <c r="AB974" s="47"/>
      <c r="AC974" s="47"/>
      <c r="AD974" s="47"/>
    </row>
    <row r="975" spans="1:30" s="45" customFormat="1" x14ac:dyDescent="0.25">
      <c r="A975" s="95"/>
      <c r="B975" s="95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5"/>
      <c r="N975" s="95"/>
      <c r="O975" s="95"/>
      <c r="P975" s="95"/>
      <c r="Q975" s="95"/>
      <c r="R975" s="95"/>
      <c r="S975" s="95"/>
      <c r="T975" s="47"/>
      <c r="U975" s="47"/>
      <c r="V975" s="47"/>
      <c r="W975" s="47"/>
      <c r="X975" s="47"/>
      <c r="Y975" s="47"/>
      <c r="Z975" s="47"/>
      <c r="AA975" s="47"/>
      <c r="AB975" s="47"/>
      <c r="AC975" s="47"/>
      <c r="AD975" s="47"/>
    </row>
    <row r="976" spans="1:30" s="45" customFormat="1" x14ac:dyDescent="0.25">
      <c r="A976" s="95"/>
      <c r="B976" s="95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5"/>
      <c r="N976" s="95"/>
      <c r="O976" s="95"/>
      <c r="P976" s="95"/>
      <c r="Q976" s="95"/>
      <c r="R976" s="95"/>
      <c r="S976" s="95"/>
      <c r="T976" s="47"/>
      <c r="U976" s="47"/>
      <c r="V976" s="47"/>
      <c r="W976" s="47"/>
      <c r="X976" s="47"/>
      <c r="Y976" s="47"/>
      <c r="Z976" s="47"/>
      <c r="AA976" s="47"/>
      <c r="AB976" s="47"/>
      <c r="AC976" s="47"/>
      <c r="AD976" s="47"/>
    </row>
    <row r="977" spans="1:30" s="45" customFormat="1" x14ac:dyDescent="0.25">
      <c r="A977" s="95"/>
      <c r="B977" s="95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5"/>
      <c r="N977" s="95"/>
      <c r="O977" s="95"/>
      <c r="P977" s="95"/>
      <c r="Q977" s="95"/>
      <c r="R977" s="95"/>
      <c r="S977" s="95"/>
      <c r="T977" s="47"/>
      <c r="U977" s="47"/>
      <c r="V977" s="47"/>
      <c r="W977" s="47"/>
      <c r="X977" s="47"/>
      <c r="Y977" s="47"/>
      <c r="Z977" s="47"/>
      <c r="AA977" s="47"/>
      <c r="AB977" s="47"/>
      <c r="AC977" s="47"/>
      <c r="AD977" s="47"/>
    </row>
    <row r="978" spans="1:30" s="45" customFormat="1" x14ac:dyDescent="0.25">
      <c r="A978" s="95"/>
      <c r="B978" s="95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5"/>
      <c r="N978" s="95"/>
      <c r="O978" s="95"/>
      <c r="P978" s="95"/>
      <c r="Q978" s="95"/>
      <c r="R978" s="95"/>
      <c r="S978" s="95"/>
      <c r="T978" s="47"/>
      <c r="U978" s="47"/>
      <c r="V978" s="47"/>
      <c r="W978" s="47"/>
      <c r="X978" s="47"/>
      <c r="Y978" s="47"/>
      <c r="Z978" s="47"/>
      <c r="AA978" s="47"/>
      <c r="AB978" s="47"/>
      <c r="AC978" s="47"/>
      <c r="AD978" s="47"/>
    </row>
    <row r="979" spans="1:30" s="45" customFormat="1" x14ac:dyDescent="0.25">
      <c r="A979" s="95"/>
      <c r="B979" s="95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5"/>
      <c r="N979" s="95"/>
      <c r="O979" s="95"/>
      <c r="P979" s="95"/>
      <c r="Q979" s="95"/>
      <c r="R979" s="95"/>
      <c r="S979" s="95"/>
      <c r="T979" s="47"/>
      <c r="U979" s="47"/>
      <c r="V979" s="47"/>
      <c r="W979" s="47"/>
      <c r="X979" s="47"/>
      <c r="Y979" s="47"/>
      <c r="Z979" s="47"/>
      <c r="AA979" s="47"/>
      <c r="AB979" s="47"/>
      <c r="AC979" s="47"/>
      <c r="AD979" s="47"/>
    </row>
    <row r="980" spans="1:30" s="45" customFormat="1" x14ac:dyDescent="0.25">
      <c r="A980" s="95"/>
      <c r="B980" s="95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5"/>
      <c r="N980" s="95"/>
      <c r="O980" s="95"/>
      <c r="P980" s="95"/>
      <c r="Q980" s="95"/>
      <c r="R980" s="95"/>
      <c r="S980" s="95"/>
      <c r="T980" s="47"/>
      <c r="U980" s="47"/>
      <c r="V980" s="47"/>
      <c r="W980" s="47"/>
      <c r="X980" s="47"/>
      <c r="Y980" s="47"/>
      <c r="Z980" s="47"/>
      <c r="AA980" s="47"/>
      <c r="AB980" s="47"/>
      <c r="AC980" s="47"/>
      <c r="AD980" s="47"/>
    </row>
    <row r="981" spans="1:30" s="45" customFormat="1" x14ac:dyDescent="0.25">
      <c r="A981" s="95"/>
      <c r="B981" s="95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5"/>
      <c r="N981" s="95"/>
      <c r="O981" s="95"/>
      <c r="P981" s="95"/>
      <c r="Q981" s="95"/>
      <c r="R981" s="95"/>
      <c r="S981" s="95"/>
      <c r="T981" s="47"/>
      <c r="U981" s="47"/>
      <c r="V981" s="47"/>
      <c r="W981" s="47"/>
      <c r="X981" s="47"/>
      <c r="Y981" s="47"/>
      <c r="Z981" s="47"/>
      <c r="AA981" s="47"/>
      <c r="AB981" s="47"/>
      <c r="AC981" s="47"/>
      <c r="AD981" s="47"/>
    </row>
    <row r="982" spans="1:30" s="45" customFormat="1" x14ac:dyDescent="0.25">
      <c r="A982" s="95"/>
      <c r="B982" s="95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5"/>
      <c r="N982" s="95"/>
      <c r="O982" s="95"/>
      <c r="P982" s="95"/>
      <c r="Q982" s="95"/>
      <c r="R982" s="95"/>
      <c r="S982" s="95"/>
      <c r="T982" s="47"/>
      <c r="U982" s="47"/>
      <c r="V982" s="47"/>
      <c r="W982" s="47"/>
      <c r="X982" s="47"/>
      <c r="Y982" s="47"/>
      <c r="Z982" s="47"/>
      <c r="AA982" s="47"/>
      <c r="AB982" s="47"/>
      <c r="AC982" s="47"/>
      <c r="AD982" s="47"/>
    </row>
    <row r="983" spans="1:30" s="45" customFormat="1" x14ac:dyDescent="0.25">
      <c r="A983" s="95"/>
      <c r="B983" s="95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5"/>
      <c r="N983" s="95"/>
      <c r="O983" s="95"/>
      <c r="P983" s="95"/>
      <c r="Q983" s="95"/>
      <c r="R983" s="95"/>
      <c r="S983" s="95"/>
      <c r="T983" s="47"/>
      <c r="U983" s="47"/>
      <c r="V983" s="47"/>
      <c r="W983" s="47"/>
      <c r="X983" s="47"/>
      <c r="Y983" s="47"/>
      <c r="Z983" s="47"/>
      <c r="AA983" s="47"/>
      <c r="AB983" s="47"/>
      <c r="AC983" s="47"/>
      <c r="AD983" s="47"/>
    </row>
    <row r="984" spans="1:30" s="45" customFormat="1" x14ac:dyDescent="0.25">
      <c r="A984" s="95"/>
      <c r="B984" s="95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5"/>
      <c r="N984" s="95"/>
      <c r="O984" s="95"/>
      <c r="P984" s="95"/>
      <c r="Q984" s="95"/>
      <c r="R984" s="95"/>
      <c r="S984" s="95"/>
      <c r="T984" s="47"/>
      <c r="U984" s="47"/>
      <c r="V984" s="47"/>
      <c r="W984" s="47"/>
      <c r="X984" s="47"/>
      <c r="Y984" s="47"/>
      <c r="Z984" s="47"/>
      <c r="AA984" s="47"/>
      <c r="AB984" s="47"/>
      <c r="AC984" s="47"/>
      <c r="AD984" s="47"/>
    </row>
    <row r="985" spans="1:30" s="45" customFormat="1" x14ac:dyDescent="0.25">
      <c r="A985" s="95"/>
      <c r="B985" s="95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5"/>
      <c r="N985" s="95"/>
      <c r="O985" s="95"/>
      <c r="P985" s="95"/>
      <c r="Q985" s="95"/>
      <c r="R985" s="95"/>
      <c r="S985" s="95"/>
      <c r="T985" s="47"/>
      <c r="U985" s="47"/>
      <c r="V985" s="47"/>
      <c r="W985" s="47"/>
      <c r="X985" s="47"/>
      <c r="Y985" s="47"/>
      <c r="Z985" s="47"/>
      <c r="AA985" s="47"/>
      <c r="AB985" s="47"/>
      <c r="AC985" s="47"/>
      <c r="AD985" s="47"/>
    </row>
    <row r="986" spans="1:30" s="45" customFormat="1" x14ac:dyDescent="0.25">
      <c r="A986" s="95"/>
      <c r="B986" s="95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5"/>
      <c r="N986" s="95"/>
      <c r="O986" s="95"/>
      <c r="P986" s="95"/>
      <c r="Q986" s="95"/>
      <c r="R986" s="95"/>
      <c r="S986" s="95"/>
      <c r="T986" s="47"/>
      <c r="U986" s="47"/>
      <c r="V986" s="47"/>
      <c r="W986" s="47"/>
      <c r="X986" s="47"/>
      <c r="Y986" s="47"/>
      <c r="Z986" s="47"/>
      <c r="AA986" s="47"/>
      <c r="AB986" s="47"/>
      <c r="AC986" s="47"/>
      <c r="AD986" s="47"/>
    </row>
    <row r="987" spans="1:30" s="45" customFormat="1" x14ac:dyDescent="0.25">
      <c r="A987" s="95"/>
      <c r="B987" s="95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5"/>
      <c r="N987" s="95"/>
      <c r="O987" s="95"/>
      <c r="P987" s="95"/>
      <c r="Q987" s="95"/>
      <c r="R987" s="95"/>
      <c r="S987" s="95"/>
      <c r="T987" s="47"/>
      <c r="U987" s="47"/>
      <c r="V987" s="47"/>
      <c r="W987" s="47"/>
      <c r="X987" s="47"/>
      <c r="Y987" s="47"/>
      <c r="Z987" s="47"/>
      <c r="AA987" s="47"/>
      <c r="AB987" s="47"/>
      <c r="AC987" s="47"/>
      <c r="AD987" s="47"/>
    </row>
    <row r="988" spans="1:30" s="45" customFormat="1" x14ac:dyDescent="0.25">
      <c r="A988" s="95"/>
      <c r="B988" s="95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5"/>
      <c r="N988" s="95"/>
      <c r="O988" s="95"/>
      <c r="P988" s="95"/>
      <c r="Q988" s="95"/>
      <c r="R988" s="95"/>
      <c r="S988" s="95"/>
      <c r="T988" s="47"/>
      <c r="U988" s="47"/>
      <c r="V988" s="47"/>
      <c r="W988" s="47"/>
      <c r="X988" s="47"/>
      <c r="Y988" s="47"/>
      <c r="Z988" s="47"/>
      <c r="AA988" s="47"/>
      <c r="AB988" s="47"/>
      <c r="AC988" s="47"/>
      <c r="AD988" s="47"/>
    </row>
    <row r="989" spans="1:30" s="45" customFormat="1" x14ac:dyDescent="0.25">
      <c r="A989" s="95"/>
      <c r="B989" s="95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5"/>
      <c r="N989" s="95"/>
      <c r="O989" s="95"/>
      <c r="P989" s="95"/>
      <c r="Q989" s="95"/>
      <c r="R989" s="95"/>
      <c r="S989" s="95"/>
      <c r="T989" s="47"/>
      <c r="U989" s="47"/>
      <c r="V989" s="47"/>
      <c r="W989" s="47"/>
      <c r="X989" s="47"/>
      <c r="Y989" s="47"/>
      <c r="Z989" s="47"/>
      <c r="AA989" s="47"/>
      <c r="AB989" s="47"/>
      <c r="AC989" s="47"/>
      <c r="AD989" s="47"/>
    </row>
    <row r="990" spans="1:30" s="45" customFormat="1" x14ac:dyDescent="0.25">
      <c r="A990" s="95"/>
      <c r="B990" s="95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5"/>
      <c r="N990" s="95"/>
      <c r="O990" s="95"/>
      <c r="P990" s="95"/>
      <c r="Q990" s="95"/>
      <c r="R990" s="95"/>
      <c r="S990" s="95"/>
      <c r="T990" s="47"/>
      <c r="U990" s="47"/>
      <c r="V990" s="47"/>
      <c r="W990" s="47"/>
      <c r="X990" s="47"/>
      <c r="Y990" s="47"/>
      <c r="Z990" s="47"/>
      <c r="AA990" s="47"/>
      <c r="AB990" s="47"/>
      <c r="AC990" s="47"/>
      <c r="AD990" s="47"/>
    </row>
    <row r="991" spans="1:30" s="45" customFormat="1" x14ac:dyDescent="0.25">
      <c r="A991" s="95"/>
      <c r="B991" s="95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5"/>
      <c r="N991" s="95"/>
      <c r="O991" s="95"/>
      <c r="P991" s="95"/>
      <c r="Q991" s="95"/>
      <c r="R991" s="95"/>
      <c r="S991" s="95"/>
      <c r="T991" s="47"/>
      <c r="U991" s="47"/>
      <c r="V991" s="47"/>
      <c r="W991" s="47"/>
      <c r="X991" s="47"/>
      <c r="Y991" s="47"/>
      <c r="Z991" s="47"/>
      <c r="AA991" s="47"/>
      <c r="AB991" s="47"/>
      <c r="AC991" s="47"/>
      <c r="AD991" s="47"/>
    </row>
    <row r="992" spans="1:30" s="45" customFormat="1" x14ac:dyDescent="0.25">
      <c r="A992" s="95"/>
      <c r="B992" s="95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5"/>
      <c r="N992" s="95"/>
      <c r="O992" s="95"/>
      <c r="P992" s="95"/>
      <c r="Q992" s="95"/>
      <c r="R992" s="95"/>
      <c r="S992" s="95"/>
      <c r="T992" s="47"/>
      <c r="U992" s="47"/>
      <c r="V992" s="47"/>
      <c r="W992" s="47"/>
      <c r="X992" s="47"/>
      <c r="Y992" s="47"/>
      <c r="Z992" s="47"/>
      <c r="AA992" s="47"/>
      <c r="AB992" s="47"/>
      <c r="AC992" s="47"/>
      <c r="AD992" s="47"/>
    </row>
    <row r="993" spans="1:30" s="45" customFormat="1" x14ac:dyDescent="0.25">
      <c r="A993" s="95"/>
      <c r="B993" s="95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5"/>
      <c r="N993" s="95"/>
      <c r="O993" s="95"/>
      <c r="P993" s="95"/>
      <c r="Q993" s="95"/>
      <c r="R993" s="95"/>
      <c r="S993" s="95"/>
      <c r="T993" s="47"/>
      <c r="U993" s="47"/>
      <c r="V993" s="47"/>
      <c r="W993" s="47"/>
      <c r="X993" s="47"/>
      <c r="Y993" s="47"/>
      <c r="Z993" s="47"/>
      <c r="AA993" s="47"/>
      <c r="AB993" s="47"/>
      <c r="AC993" s="47"/>
      <c r="AD993" s="47"/>
    </row>
    <row r="994" spans="1:30" s="45" customFormat="1" x14ac:dyDescent="0.25">
      <c r="A994" s="95"/>
      <c r="B994" s="95"/>
      <c r="C994" s="95"/>
      <c r="D994" s="95"/>
      <c r="E994" s="95"/>
      <c r="F994" s="95"/>
      <c r="G994" s="95"/>
      <c r="H994" s="95"/>
      <c r="I994" s="95"/>
      <c r="J994" s="95"/>
      <c r="K994" s="95"/>
      <c r="L994" s="95"/>
      <c r="M994" s="95"/>
      <c r="N994" s="95"/>
      <c r="O994" s="95"/>
      <c r="P994" s="95"/>
      <c r="Q994" s="95"/>
      <c r="R994" s="95"/>
      <c r="S994" s="95"/>
      <c r="T994" s="47"/>
      <c r="U994" s="47"/>
      <c r="V994" s="47"/>
      <c r="W994" s="47"/>
      <c r="X994" s="47"/>
      <c r="Y994" s="47"/>
      <c r="Z994" s="47"/>
      <c r="AA994" s="47"/>
      <c r="AB994" s="47"/>
      <c r="AC994" s="47"/>
      <c r="AD994" s="47"/>
    </row>
    <row r="995" spans="1:30" s="45" customFormat="1" x14ac:dyDescent="0.25">
      <c r="A995" s="95"/>
      <c r="B995" s="95"/>
      <c r="C995" s="95"/>
      <c r="D995" s="95"/>
      <c r="E995" s="95"/>
      <c r="F995" s="95"/>
      <c r="G995" s="95"/>
      <c r="H995" s="95"/>
      <c r="I995" s="95"/>
      <c r="J995" s="95"/>
      <c r="K995" s="95"/>
      <c r="L995" s="95"/>
      <c r="M995" s="95"/>
      <c r="N995" s="95"/>
      <c r="O995" s="95"/>
      <c r="P995" s="95"/>
      <c r="Q995" s="95"/>
      <c r="R995" s="95"/>
      <c r="S995" s="95"/>
      <c r="T995" s="47"/>
      <c r="U995" s="47"/>
      <c r="V995" s="47"/>
      <c r="W995" s="47"/>
      <c r="X995" s="47"/>
      <c r="Y995" s="47"/>
      <c r="Z995" s="47"/>
      <c r="AA995" s="47"/>
      <c r="AB995" s="47"/>
      <c r="AC995" s="47"/>
      <c r="AD995" s="47"/>
    </row>
    <row r="996" spans="1:30" s="45" customFormat="1" x14ac:dyDescent="0.25">
      <c r="A996" s="95"/>
      <c r="B996" s="95"/>
      <c r="C996" s="95"/>
      <c r="D996" s="95"/>
      <c r="E996" s="95"/>
      <c r="F996" s="95"/>
      <c r="G996" s="95"/>
      <c r="H996" s="95"/>
      <c r="I996" s="95"/>
      <c r="J996" s="95"/>
      <c r="K996" s="95"/>
      <c r="L996" s="95"/>
      <c r="M996" s="95"/>
      <c r="N996" s="95"/>
      <c r="O996" s="95"/>
      <c r="P996" s="95"/>
      <c r="Q996" s="95"/>
      <c r="R996" s="95"/>
      <c r="S996" s="95"/>
      <c r="T996" s="47"/>
      <c r="U996" s="47"/>
      <c r="V996" s="47"/>
      <c r="W996" s="47"/>
      <c r="X996" s="47"/>
      <c r="Y996" s="47"/>
      <c r="Z996" s="47"/>
      <c r="AA996" s="47"/>
      <c r="AB996" s="47"/>
      <c r="AC996" s="47"/>
      <c r="AD996" s="47"/>
    </row>
    <row r="997" spans="1:30" s="45" customFormat="1" x14ac:dyDescent="0.25">
      <c r="A997" s="95"/>
      <c r="B997" s="95"/>
      <c r="C997" s="95"/>
      <c r="D997" s="95"/>
      <c r="E997" s="95"/>
      <c r="F997" s="95"/>
      <c r="G997" s="95"/>
      <c r="H997" s="95"/>
      <c r="I997" s="95"/>
      <c r="J997" s="95"/>
      <c r="K997" s="95"/>
      <c r="L997" s="95"/>
      <c r="M997" s="95"/>
      <c r="N997" s="95"/>
      <c r="O997" s="95"/>
      <c r="P997" s="95"/>
      <c r="Q997" s="95"/>
      <c r="R997" s="95"/>
      <c r="S997" s="95"/>
      <c r="T997" s="47"/>
      <c r="U997" s="47"/>
      <c r="V997" s="47"/>
      <c r="W997" s="47"/>
      <c r="X997" s="47"/>
      <c r="Y997" s="47"/>
      <c r="Z997" s="47"/>
      <c r="AA997" s="47"/>
      <c r="AB997" s="47"/>
      <c r="AC997" s="47"/>
      <c r="AD997" s="47"/>
    </row>
    <row r="998" spans="1:30" s="45" customFormat="1" x14ac:dyDescent="0.25">
      <c r="A998" s="95"/>
      <c r="B998" s="95"/>
      <c r="C998" s="95"/>
      <c r="D998" s="95"/>
      <c r="E998" s="95"/>
      <c r="F998" s="95"/>
      <c r="G998" s="95"/>
      <c r="H998" s="95"/>
      <c r="I998" s="95"/>
      <c r="J998" s="95"/>
      <c r="K998" s="95"/>
      <c r="L998" s="95"/>
      <c r="M998" s="95"/>
      <c r="N998" s="95"/>
      <c r="O998" s="95"/>
      <c r="P998" s="95"/>
      <c r="Q998" s="95"/>
      <c r="R998" s="95"/>
      <c r="S998" s="95"/>
      <c r="T998" s="47"/>
      <c r="U998" s="47"/>
      <c r="V998" s="47"/>
      <c r="W998" s="47"/>
      <c r="X998" s="47"/>
      <c r="Y998" s="47"/>
      <c r="Z998" s="47"/>
      <c r="AA998" s="47"/>
      <c r="AB998" s="47"/>
      <c r="AC998" s="47"/>
      <c r="AD998" s="47"/>
    </row>
    <row r="999" spans="1:30" s="45" customFormat="1" x14ac:dyDescent="0.25">
      <c r="A999" s="95"/>
      <c r="B999" s="95"/>
      <c r="C999" s="95"/>
      <c r="D999" s="95"/>
      <c r="E999" s="95"/>
      <c r="F999" s="95"/>
      <c r="G999" s="95"/>
      <c r="H999" s="95"/>
      <c r="I999" s="95"/>
      <c r="J999" s="95"/>
      <c r="K999" s="95"/>
      <c r="L999" s="95"/>
      <c r="M999" s="95"/>
      <c r="N999" s="95"/>
      <c r="O999" s="95"/>
      <c r="P999" s="95"/>
      <c r="Q999" s="95"/>
      <c r="R999" s="95"/>
      <c r="S999" s="95"/>
      <c r="T999" s="47"/>
      <c r="U999" s="47"/>
      <c r="V999" s="47"/>
      <c r="W999" s="47"/>
      <c r="X999" s="47"/>
      <c r="Y999" s="47"/>
      <c r="Z999" s="47"/>
      <c r="AA999" s="47"/>
      <c r="AB999" s="47"/>
      <c r="AC999" s="47"/>
      <c r="AD999" s="47"/>
    </row>
    <row r="1000" spans="1:30" s="45" customFormat="1" x14ac:dyDescent="0.25">
      <c r="A1000" s="95"/>
      <c r="B1000" s="95"/>
      <c r="C1000" s="95"/>
      <c r="D1000" s="95"/>
      <c r="E1000" s="95"/>
      <c r="F1000" s="95"/>
      <c r="G1000" s="95"/>
      <c r="H1000" s="95"/>
      <c r="I1000" s="95"/>
      <c r="J1000" s="95"/>
      <c r="K1000" s="95"/>
      <c r="L1000" s="95"/>
      <c r="M1000" s="95"/>
      <c r="N1000" s="95"/>
      <c r="O1000" s="95"/>
      <c r="P1000" s="95"/>
      <c r="Q1000" s="95"/>
      <c r="R1000" s="95"/>
      <c r="S1000" s="95"/>
      <c r="T1000" s="47"/>
      <c r="U1000" s="47"/>
      <c r="V1000" s="47"/>
      <c r="W1000" s="47"/>
      <c r="X1000" s="47"/>
      <c r="Y1000" s="47"/>
      <c r="Z1000" s="47"/>
      <c r="AA1000" s="47"/>
      <c r="AB1000" s="47"/>
      <c r="AC1000" s="47"/>
      <c r="AD1000" s="47"/>
    </row>
    <row r="1001" spans="1:30" s="45" customFormat="1" x14ac:dyDescent="0.25">
      <c r="A1001" s="95"/>
      <c r="B1001" s="95"/>
      <c r="C1001" s="95"/>
      <c r="D1001" s="95"/>
      <c r="E1001" s="95"/>
      <c r="F1001" s="95"/>
      <c r="G1001" s="95"/>
      <c r="H1001" s="95"/>
      <c r="I1001" s="95"/>
      <c r="J1001" s="95"/>
      <c r="K1001" s="95"/>
      <c r="L1001" s="95"/>
      <c r="M1001" s="95"/>
      <c r="N1001" s="95"/>
      <c r="O1001" s="95"/>
      <c r="P1001" s="95"/>
      <c r="Q1001" s="95"/>
      <c r="R1001" s="95"/>
      <c r="S1001" s="95"/>
      <c r="T1001" s="47"/>
      <c r="U1001" s="47"/>
      <c r="V1001" s="47"/>
      <c r="W1001" s="47"/>
      <c r="X1001" s="47"/>
      <c r="Y1001" s="47"/>
      <c r="Z1001" s="47"/>
      <c r="AA1001" s="47"/>
      <c r="AB1001" s="47"/>
      <c r="AC1001" s="47"/>
      <c r="AD1001" s="47"/>
    </row>
    <row r="1002" spans="1:30" s="45" customFormat="1" x14ac:dyDescent="0.25">
      <c r="A1002" s="95"/>
      <c r="B1002" s="95"/>
      <c r="C1002" s="95"/>
      <c r="D1002" s="95"/>
      <c r="E1002" s="95"/>
      <c r="F1002" s="95"/>
      <c r="G1002" s="95"/>
      <c r="H1002" s="95"/>
      <c r="I1002" s="95"/>
      <c r="J1002" s="95"/>
      <c r="K1002" s="95"/>
      <c r="L1002" s="95"/>
      <c r="M1002" s="95"/>
      <c r="N1002" s="95"/>
      <c r="O1002" s="95"/>
      <c r="P1002" s="95"/>
      <c r="Q1002" s="95"/>
      <c r="R1002" s="95"/>
      <c r="S1002" s="95"/>
      <c r="T1002" s="47"/>
      <c r="U1002" s="47"/>
      <c r="V1002" s="47"/>
      <c r="W1002" s="47"/>
      <c r="X1002" s="47"/>
      <c r="Y1002" s="47"/>
      <c r="Z1002" s="47"/>
      <c r="AA1002" s="47"/>
      <c r="AB1002" s="47"/>
      <c r="AC1002" s="47"/>
      <c r="AD1002" s="47"/>
    </row>
    <row r="1003" spans="1:30" s="45" customFormat="1" x14ac:dyDescent="0.25">
      <c r="A1003" s="95"/>
      <c r="B1003" s="95"/>
      <c r="C1003" s="95"/>
      <c r="D1003" s="95"/>
      <c r="E1003" s="95"/>
      <c r="F1003" s="95"/>
      <c r="G1003" s="95"/>
      <c r="H1003" s="95"/>
      <c r="I1003" s="95"/>
      <c r="J1003" s="95"/>
      <c r="K1003" s="95"/>
      <c r="L1003" s="95"/>
      <c r="M1003" s="95"/>
      <c r="N1003" s="95"/>
      <c r="O1003" s="95"/>
      <c r="P1003" s="95"/>
      <c r="Q1003" s="95"/>
      <c r="R1003" s="95"/>
      <c r="S1003" s="95"/>
      <c r="T1003" s="47"/>
      <c r="U1003" s="47"/>
      <c r="V1003" s="47"/>
      <c r="W1003" s="47"/>
      <c r="X1003" s="47"/>
      <c r="Y1003" s="47"/>
      <c r="Z1003" s="47"/>
      <c r="AA1003" s="47"/>
      <c r="AB1003" s="47"/>
      <c r="AC1003" s="47"/>
      <c r="AD1003" s="47"/>
    </row>
    <row r="1004" spans="1:30" s="45" customFormat="1" x14ac:dyDescent="0.25">
      <c r="A1004" s="95"/>
      <c r="B1004" s="95"/>
      <c r="C1004" s="95"/>
      <c r="D1004" s="95"/>
      <c r="E1004" s="95"/>
      <c r="F1004" s="95"/>
      <c r="G1004" s="95"/>
      <c r="H1004" s="95"/>
      <c r="I1004" s="95"/>
      <c r="J1004" s="95"/>
      <c r="K1004" s="95"/>
      <c r="L1004" s="95"/>
      <c r="M1004" s="95"/>
      <c r="N1004" s="95"/>
      <c r="O1004" s="95"/>
      <c r="P1004" s="95"/>
      <c r="Q1004" s="95"/>
      <c r="R1004" s="95"/>
      <c r="S1004" s="95"/>
      <c r="T1004" s="47"/>
      <c r="U1004" s="47"/>
      <c r="V1004" s="47"/>
      <c r="W1004" s="47"/>
      <c r="X1004" s="47"/>
      <c r="Y1004" s="47"/>
      <c r="Z1004" s="47"/>
      <c r="AA1004" s="47"/>
      <c r="AB1004" s="47"/>
      <c r="AC1004" s="47"/>
      <c r="AD1004" s="47"/>
    </row>
    <row r="1005" spans="1:30" s="45" customFormat="1" x14ac:dyDescent="0.25">
      <c r="A1005" s="95"/>
      <c r="B1005" s="95"/>
      <c r="C1005" s="95"/>
      <c r="D1005" s="95"/>
      <c r="E1005" s="95"/>
      <c r="F1005" s="95"/>
      <c r="G1005" s="95"/>
      <c r="H1005" s="95"/>
      <c r="I1005" s="95"/>
      <c r="J1005" s="95"/>
      <c r="K1005" s="95"/>
      <c r="L1005" s="95"/>
      <c r="M1005" s="95"/>
      <c r="N1005" s="95"/>
      <c r="O1005" s="95"/>
      <c r="P1005" s="95"/>
      <c r="Q1005" s="95"/>
      <c r="R1005" s="95"/>
      <c r="S1005" s="95"/>
      <c r="T1005" s="47"/>
      <c r="U1005" s="47"/>
      <c r="V1005" s="47"/>
      <c r="W1005" s="47"/>
      <c r="X1005" s="47"/>
      <c r="Y1005" s="47"/>
      <c r="Z1005" s="47"/>
      <c r="AA1005" s="47"/>
      <c r="AB1005" s="47"/>
      <c r="AC1005" s="47"/>
      <c r="AD1005" s="47"/>
    </row>
    <row r="1006" spans="1:30" s="45" customFormat="1" x14ac:dyDescent="0.25">
      <c r="A1006" s="95"/>
      <c r="B1006" s="95"/>
      <c r="C1006" s="95"/>
      <c r="D1006" s="95"/>
      <c r="E1006" s="95"/>
      <c r="F1006" s="95"/>
      <c r="G1006" s="95"/>
      <c r="H1006" s="95"/>
      <c r="I1006" s="95"/>
      <c r="J1006" s="95"/>
      <c r="K1006" s="95"/>
      <c r="L1006" s="95"/>
      <c r="M1006" s="95"/>
      <c r="N1006" s="95"/>
      <c r="O1006" s="95"/>
      <c r="P1006" s="95"/>
      <c r="Q1006" s="95"/>
      <c r="R1006" s="95"/>
      <c r="S1006" s="95"/>
      <c r="T1006" s="47"/>
      <c r="U1006" s="47"/>
      <c r="V1006" s="47"/>
      <c r="W1006" s="47"/>
      <c r="X1006" s="47"/>
      <c r="Y1006" s="47"/>
      <c r="Z1006" s="47"/>
      <c r="AA1006" s="47"/>
      <c r="AB1006" s="47"/>
      <c r="AC1006" s="47"/>
      <c r="AD1006" s="47"/>
    </row>
    <row r="1007" spans="1:30" s="45" customFormat="1" x14ac:dyDescent="0.25">
      <c r="A1007" s="95"/>
      <c r="B1007" s="95"/>
      <c r="C1007" s="95"/>
      <c r="D1007" s="95"/>
      <c r="E1007" s="95"/>
      <c r="F1007" s="95"/>
      <c r="G1007" s="95"/>
      <c r="H1007" s="95"/>
      <c r="I1007" s="95"/>
      <c r="J1007" s="95"/>
      <c r="K1007" s="95"/>
      <c r="L1007" s="95"/>
      <c r="M1007" s="95"/>
      <c r="N1007" s="95"/>
      <c r="O1007" s="95"/>
      <c r="P1007" s="95"/>
      <c r="Q1007" s="95"/>
      <c r="R1007" s="95"/>
      <c r="S1007" s="95"/>
      <c r="T1007" s="47"/>
      <c r="U1007" s="47"/>
      <c r="V1007" s="47"/>
      <c r="W1007" s="47"/>
      <c r="X1007" s="47"/>
      <c r="Y1007" s="47"/>
      <c r="Z1007" s="47"/>
      <c r="AA1007" s="47"/>
      <c r="AB1007" s="47"/>
      <c r="AC1007" s="47"/>
      <c r="AD1007" s="47"/>
    </row>
    <row r="1008" spans="1:30" s="45" customFormat="1" x14ac:dyDescent="0.25">
      <c r="A1008" s="95"/>
      <c r="B1008" s="95"/>
      <c r="C1008" s="95"/>
      <c r="D1008" s="95"/>
      <c r="E1008" s="95"/>
      <c r="F1008" s="95"/>
      <c r="G1008" s="95"/>
      <c r="H1008" s="95"/>
      <c r="I1008" s="95"/>
      <c r="J1008" s="95"/>
      <c r="K1008" s="95"/>
      <c r="L1008" s="95"/>
      <c r="M1008" s="95"/>
      <c r="N1008" s="95"/>
      <c r="O1008" s="95"/>
      <c r="P1008" s="95"/>
      <c r="Q1008" s="95"/>
      <c r="R1008" s="95"/>
      <c r="S1008" s="95"/>
      <c r="T1008" s="47"/>
      <c r="U1008" s="47"/>
      <c r="V1008" s="47"/>
      <c r="W1008" s="47"/>
      <c r="X1008" s="47"/>
      <c r="Y1008" s="47"/>
      <c r="Z1008" s="47"/>
      <c r="AA1008" s="47"/>
      <c r="AB1008" s="47"/>
      <c r="AC1008" s="47"/>
      <c r="AD1008" s="47"/>
    </row>
    <row r="1009" spans="1:30" s="45" customFormat="1" x14ac:dyDescent="0.25">
      <c r="A1009" s="95"/>
      <c r="B1009" s="95"/>
      <c r="C1009" s="95"/>
      <c r="D1009" s="95"/>
      <c r="E1009" s="95"/>
      <c r="F1009" s="95"/>
      <c r="G1009" s="95"/>
      <c r="H1009" s="95"/>
      <c r="I1009" s="95"/>
      <c r="J1009" s="95"/>
      <c r="K1009" s="95"/>
      <c r="L1009" s="95"/>
      <c r="M1009" s="95"/>
      <c r="N1009" s="95"/>
      <c r="O1009" s="95"/>
      <c r="P1009" s="95"/>
      <c r="Q1009" s="95"/>
      <c r="R1009" s="95"/>
      <c r="S1009" s="95"/>
      <c r="T1009" s="47"/>
      <c r="U1009" s="47"/>
      <c r="V1009" s="47"/>
      <c r="W1009" s="47"/>
      <c r="X1009" s="47"/>
      <c r="Y1009" s="47"/>
      <c r="Z1009" s="47"/>
      <c r="AA1009" s="47"/>
      <c r="AB1009" s="47"/>
      <c r="AC1009" s="47"/>
      <c r="AD1009" s="47"/>
    </row>
    <row r="1010" spans="1:30" s="45" customFormat="1" x14ac:dyDescent="0.25">
      <c r="A1010" s="95"/>
      <c r="B1010" s="95"/>
      <c r="C1010" s="95"/>
      <c r="D1010" s="95"/>
      <c r="E1010" s="95"/>
      <c r="F1010" s="95"/>
      <c r="G1010" s="95"/>
      <c r="H1010" s="95"/>
      <c r="I1010" s="95"/>
      <c r="J1010" s="95"/>
      <c r="K1010" s="95"/>
      <c r="L1010" s="95"/>
      <c r="M1010" s="95"/>
      <c r="N1010" s="95"/>
      <c r="O1010" s="95"/>
      <c r="P1010" s="95"/>
      <c r="Q1010" s="95"/>
      <c r="R1010" s="95"/>
      <c r="S1010" s="95"/>
      <c r="T1010" s="47"/>
      <c r="U1010" s="47"/>
      <c r="V1010" s="47"/>
      <c r="W1010" s="47"/>
      <c r="X1010" s="47"/>
      <c r="Y1010" s="47"/>
      <c r="Z1010" s="47"/>
      <c r="AA1010" s="47"/>
      <c r="AB1010" s="47"/>
      <c r="AC1010" s="47"/>
      <c r="AD1010" s="47"/>
    </row>
    <row r="1011" spans="1:30" s="45" customFormat="1" x14ac:dyDescent="0.25">
      <c r="A1011" s="95"/>
      <c r="B1011" s="95"/>
      <c r="C1011" s="95"/>
      <c r="D1011" s="95"/>
      <c r="E1011" s="95"/>
      <c r="F1011" s="95"/>
      <c r="G1011" s="95"/>
      <c r="H1011" s="95"/>
      <c r="I1011" s="95"/>
      <c r="J1011" s="95"/>
      <c r="K1011" s="95"/>
      <c r="L1011" s="95"/>
      <c r="M1011" s="95"/>
      <c r="N1011" s="95"/>
      <c r="O1011" s="95"/>
      <c r="P1011" s="95"/>
      <c r="Q1011" s="95"/>
      <c r="R1011" s="95"/>
      <c r="S1011" s="95"/>
      <c r="T1011" s="47"/>
      <c r="U1011" s="47"/>
      <c r="V1011" s="47"/>
      <c r="W1011" s="47"/>
      <c r="X1011" s="47"/>
      <c r="Y1011" s="47"/>
      <c r="Z1011" s="47"/>
      <c r="AA1011" s="47"/>
      <c r="AB1011" s="47"/>
      <c r="AC1011" s="47"/>
      <c r="AD1011" s="47"/>
    </row>
    <row r="1012" spans="1:30" s="45" customFormat="1" x14ac:dyDescent="0.25">
      <c r="A1012" s="95"/>
      <c r="B1012" s="95"/>
      <c r="C1012" s="95"/>
      <c r="D1012" s="95"/>
      <c r="E1012" s="95"/>
      <c r="F1012" s="95"/>
      <c r="G1012" s="95"/>
      <c r="H1012" s="95"/>
      <c r="I1012" s="95"/>
      <c r="J1012" s="95"/>
      <c r="K1012" s="95"/>
      <c r="L1012" s="95"/>
      <c r="M1012" s="95"/>
      <c r="N1012" s="95"/>
      <c r="O1012" s="95"/>
      <c r="P1012" s="95"/>
      <c r="Q1012" s="95"/>
      <c r="R1012" s="95"/>
      <c r="S1012" s="95"/>
      <c r="T1012" s="47"/>
      <c r="U1012" s="47"/>
      <c r="V1012" s="47"/>
      <c r="W1012" s="47"/>
      <c r="X1012" s="47"/>
      <c r="Y1012" s="47"/>
      <c r="Z1012" s="47"/>
      <c r="AA1012" s="47"/>
      <c r="AB1012" s="47"/>
      <c r="AC1012" s="47"/>
      <c r="AD1012" s="47"/>
    </row>
    <row r="1013" spans="1:30" s="45" customFormat="1" x14ac:dyDescent="0.25">
      <c r="A1013" s="95"/>
      <c r="B1013" s="95"/>
      <c r="C1013" s="95"/>
      <c r="D1013" s="95"/>
      <c r="E1013" s="95"/>
      <c r="F1013" s="95"/>
      <c r="G1013" s="95"/>
      <c r="H1013" s="95"/>
      <c r="I1013" s="95"/>
      <c r="J1013" s="95"/>
      <c r="K1013" s="95"/>
      <c r="L1013" s="95"/>
      <c r="M1013" s="95"/>
      <c r="N1013" s="95"/>
      <c r="O1013" s="95"/>
      <c r="P1013" s="95"/>
      <c r="Q1013" s="95"/>
      <c r="R1013" s="95"/>
      <c r="S1013" s="95"/>
      <c r="T1013" s="47"/>
      <c r="U1013" s="47"/>
      <c r="V1013" s="47"/>
      <c r="W1013" s="47"/>
      <c r="X1013" s="47"/>
      <c r="Y1013" s="47"/>
      <c r="Z1013" s="47"/>
      <c r="AA1013" s="47"/>
      <c r="AB1013" s="47"/>
      <c r="AC1013" s="47"/>
      <c r="AD1013" s="47"/>
    </row>
    <row r="1014" spans="1:30" s="45" customFormat="1" x14ac:dyDescent="0.25">
      <c r="A1014" s="95"/>
      <c r="B1014" s="95"/>
      <c r="C1014" s="95"/>
      <c r="D1014" s="95"/>
      <c r="E1014" s="95"/>
      <c r="F1014" s="95"/>
      <c r="G1014" s="95"/>
      <c r="H1014" s="95"/>
      <c r="I1014" s="95"/>
      <c r="J1014" s="95"/>
      <c r="K1014" s="95"/>
      <c r="L1014" s="95"/>
      <c r="M1014" s="95"/>
      <c r="N1014" s="95"/>
      <c r="O1014" s="95"/>
      <c r="P1014" s="95"/>
      <c r="Q1014" s="95"/>
      <c r="R1014" s="95"/>
      <c r="S1014" s="95"/>
      <c r="T1014" s="47"/>
      <c r="U1014" s="47"/>
      <c r="V1014" s="47"/>
      <c r="W1014" s="47"/>
      <c r="X1014" s="47"/>
      <c r="Y1014" s="47"/>
      <c r="Z1014" s="47"/>
      <c r="AA1014" s="47"/>
      <c r="AB1014" s="47"/>
      <c r="AC1014" s="47"/>
      <c r="AD1014" s="47"/>
    </row>
    <row r="1015" spans="1:30" s="45" customFormat="1" x14ac:dyDescent="0.25">
      <c r="A1015" s="95"/>
      <c r="B1015" s="95"/>
      <c r="C1015" s="95"/>
      <c r="D1015" s="95"/>
      <c r="E1015" s="95"/>
      <c r="F1015" s="95"/>
      <c r="G1015" s="95"/>
      <c r="H1015" s="95"/>
      <c r="I1015" s="95"/>
      <c r="J1015" s="95"/>
      <c r="K1015" s="95"/>
      <c r="L1015" s="95"/>
      <c r="M1015" s="95"/>
      <c r="N1015" s="95"/>
      <c r="O1015" s="95"/>
      <c r="P1015" s="95"/>
      <c r="Q1015" s="95"/>
      <c r="R1015" s="95"/>
      <c r="S1015" s="95"/>
      <c r="T1015" s="47"/>
      <c r="U1015" s="47"/>
      <c r="V1015" s="47"/>
      <c r="W1015" s="47"/>
      <c r="X1015" s="47"/>
      <c r="Y1015" s="47"/>
      <c r="Z1015" s="47"/>
      <c r="AA1015" s="47"/>
      <c r="AB1015" s="47"/>
      <c r="AC1015" s="47"/>
      <c r="AD1015" s="47"/>
    </row>
    <row r="1016" spans="1:30" s="45" customFormat="1" x14ac:dyDescent="0.25">
      <c r="A1016" s="95"/>
      <c r="B1016" s="95"/>
      <c r="C1016" s="95"/>
      <c r="D1016" s="95"/>
      <c r="E1016" s="95"/>
      <c r="F1016" s="95"/>
      <c r="G1016" s="95"/>
      <c r="H1016" s="95"/>
      <c r="I1016" s="95"/>
      <c r="J1016" s="95"/>
      <c r="K1016" s="95"/>
      <c r="L1016" s="95"/>
      <c r="M1016" s="95"/>
      <c r="N1016" s="95"/>
      <c r="O1016" s="95"/>
      <c r="P1016" s="95"/>
      <c r="Q1016" s="95"/>
      <c r="R1016" s="95"/>
      <c r="S1016" s="95"/>
      <c r="T1016" s="47"/>
      <c r="U1016" s="47"/>
      <c r="V1016" s="47"/>
      <c r="W1016" s="47"/>
      <c r="X1016" s="47"/>
      <c r="Y1016" s="47"/>
      <c r="Z1016" s="47"/>
      <c r="AA1016" s="47"/>
      <c r="AB1016" s="47"/>
      <c r="AC1016" s="47"/>
      <c r="AD1016" s="47"/>
    </row>
    <row r="1017" spans="1:30" s="45" customFormat="1" x14ac:dyDescent="0.25">
      <c r="A1017" s="95"/>
      <c r="B1017" s="95"/>
      <c r="C1017" s="95"/>
      <c r="D1017" s="95"/>
      <c r="E1017" s="95"/>
      <c r="F1017" s="95"/>
      <c r="G1017" s="95"/>
      <c r="H1017" s="95"/>
      <c r="I1017" s="95"/>
      <c r="J1017" s="95"/>
      <c r="K1017" s="95"/>
      <c r="L1017" s="95"/>
      <c r="M1017" s="95"/>
      <c r="N1017" s="95"/>
      <c r="O1017" s="95"/>
      <c r="P1017" s="95"/>
      <c r="Q1017" s="95"/>
      <c r="R1017" s="95"/>
      <c r="S1017" s="95"/>
      <c r="T1017" s="47"/>
      <c r="U1017" s="47"/>
      <c r="V1017" s="47"/>
      <c r="W1017" s="47"/>
      <c r="X1017" s="47"/>
      <c r="Y1017" s="47"/>
      <c r="Z1017" s="47"/>
      <c r="AA1017" s="47"/>
      <c r="AB1017" s="47"/>
      <c r="AC1017" s="47"/>
      <c r="AD1017" s="47"/>
    </row>
    <row r="1018" spans="1:30" s="45" customFormat="1" x14ac:dyDescent="0.25">
      <c r="A1018" s="95"/>
      <c r="B1018" s="95"/>
      <c r="C1018" s="95"/>
      <c r="D1018" s="95"/>
      <c r="E1018" s="95"/>
      <c r="F1018" s="95"/>
      <c r="G1018" s="95"/>
      <c r="H1018" s="95"/>
      <c r="I1018" s="95"/>
      <c r="J1018" s="95"/>
      <c r="K1018" s="95"/>
      <c r="L1018" s="95"/>
      <c r="M1018" s="95"/>
      <c r="N1018" s="95"/>
      <c r="O1018" s="95"/>
      <c r="P1018" s="95"/>
      <c r="Q1018" s="95"/>
      <c r="R1018" s="95"/>
      <c r="S1018" s="95"/>
      <c r="T1018" s="47"/>
      <c r="U1018" s="47"/>
      <c r="V1018" s="47"/>
      <c r="W1018" s="47"/>
      <c r="X1018" s="47"/>
      <c r="Y1018" s="47"/>
      <c r="Z1018" s="47"/>
      <c r="AA1018" s="47"/>
      <c r="AB1018" s="47"/>
      <c r="AC1018" s="47"/>
      <c r="AD1018" s="47"/>
    </row>
    <row r="1019" spans="1:30" s="45" customFormat="1" x14ac:dyDescent="0.25">
      <c r="A1019" s="95"/>
      <c r="B1019" s="95"/>
      <c r="C1019" s="95"/>
      <c r="D1019" s="95"/>
      <c r="E1019" s="95"/>
      <c r="F1019" s="95"/>
      <c r="G1019" s="95"/>
      <c r="H1019" s="95"/>
      <c r="I1019" s="95"/>
      <c r="J1019" s="95"/>
      <c r="K1019" s="95"/>
      <c r="L1019" s="95"/>
      <c r="M1019" s="95"/>
      <c r="N1019" s="95"/>
      <c r="O1019" s="95"/>
      <c r="P1019" s="95"/>
      <c r="Q1019" s="95"/>
      <c r="R1019" s="95"/>
      <c r="S1019" s="95"/>
      <c r="T1019" s="47"/>
      <c r="U1019" s="47"/>
      <c r="V1019" s="47"/>
      <c r="W1019" s="47"/>
      <c r="X1019" s="47"/>
      <c r="Y1019" s="47"/>
      <c r="Z1019" s="47"/>
      <c r="AA1019" s="47"/>
      <c r="AB1019" s="47"/>
      <c r="AC1019" s="47"/>
      <c r="AD1019" s="47"/>
    </row>
    <row r="1020" spans="1:30" s="45" customFormat="1" x14ac:dyDescent="0.25">
      <c r="A1020" s="95"/>
      <c r="B1020" s="95"/>
      <c r="C1020" s="95"/>
      <c r="D1020" s="95"/>
      <c r="E1020" s="95"/>
      <c r="F1020" s="95"/>
      <c r="G1020" s="95"/>
      <c r="H1020" s="95"/>
      <c r="I1020" s="95"/>
      <c r="J1020" s="95"/>
      <c r="K1020" s="95"/>
      <c r="L1020" s="95"/>
      <c r="M1020" s="95"/>
      <c r="N1020" s="95"/>
      <c r="O1020" s="95"/>
      <c r="P1020" s="95"/>
      <c r="Q1020" s="95"/>
      <c r="R1020" s="95"/>
      <c r="S1020" s="95"/>
      <c r="T1020" s="47"/>
      <c r="U1020" s="47"/>
      <c r="V1020" s="47"/>
      <c r="W1020" s="47"/>
      <c r="X1020" s="47"/>
      <c r="Y1020" s="47"/>
      <c r="Z1020" s="47"/>
      <c r="AA1020" s="47"/>
      <c r="AB1020" s="47"/>
      <c r="AC1020" s="47"/>
      <c r="AD1020" s="47"/>
    </row>
    <row r="1021" spans="1:30" s="45" customFormat="1" x14ac:dyDescent="0.25">
      <c r="A1021" s="95"/>
      <c r="B1021" s="95"/>
      <c r="C1021" s="95"/>
      <c r="D1021" s="95"/>
      <c r="E1021" s="95"/>
      <c r="F1021" s="95"/>
      <c r="G1021" s="95"/>
      <c r="H1021" s="95"/>
      <c r="I1021" s="95"/>
      <c r="J1021" s="95"/>
      <c r="K1021" s="95"/>
      <c r="L1021" s="95"/>
      <c r="M1021" s="95"/>
      <c r="N1021" s="95"/>
      <c r="O1021" s="95"/>
      <c r="P1021" s="95"/>
      <c r="Q1021" s="95"/>
      <c r="R1021" s="95"/>
      <c r="S1021" s="95"/>
      <c r="T1021" s="47"/>
      <c r="U1021" s="47"/>
      <c r="V1021" s="47"/>
      <c r="W1021" s="47"/>
      <c r="X1021" s="47"/>
      <c r="Y1021" s="47"/>
      <c r="Z1021" s="47"/>
      <c r="AA1021" s="47"/>
      <c r="AB1021" s="47"/>
      <c r="AC1021" s="47"/>
      <c r="AD1021" s="47"/>
    </row>
    <row r="1022" spans="1:30" s="45" customFormat="1" x14ac:dyDescent="0.25">
      <c r="A1022" s="95"/>
      <c r="B1022" s="95"/>
      <c r="C1022" s="95"/>
      <c r="D1022" s="95"/>
      <c r="E1022" s="95"/>
      <c r="F1022" s="95"/>
      <c r="G1022" s="95"/>
      <c r="H1022" s="95"/>
      <c r="I1022" s="95"/>
      <c r="J1022" s="95"/>
      <c r="K1022" s="95"/>
      <c r="L1022" s="95"/>
      <c r="M1022" s="95"/>
      <c r="N1022" s="95"/>
      <c r="O1022" s="95"/>
      <c r="P1022" s="95"/>
      <c r="Q1022" s="95"/>
      <c r="R1022" s="95"/>
      <c r="S1022" s="95"/>
      <c r="T1022" s="47"/>
      <c r="U1022" s="47"/>
      <c r="V1022" s="47"/>
      <c r="W1022" s="47"/>
      <c r="X1022" s="47"/>
      <c r="Y1022" s="47"/>
      <c r="Z1022" s="47"/>
      <c r="AA1022" s="47"/>
      <c r="AB1022" s="47"/>
      <c r="AC1022" s="47"/>
      <c r="AD1022" s="47"/>
    </row>
    <row r="1023" spans="1:30" s="45" customFormat="1" x14ac:dyDescent="0.25">
      <c r="A1023" s="95"/>
      <c r="B1023" s="95"/>
      <c r="C1023" s="95"/>
      <c r="D1023" s="95"/>
      <c r="E1023" s="95"/>
      <c r="F1023" s="95"/>
      <c r="G1023" s="95"/>
      <c r="H1023" s="95"/>
      <c r="I1023" s="95"/>
      <c r="J1023" s="95"/>
      <c r="K1023" s="95"/>
      <c r="L1023" s="95"/>
      <c r="M1023" s="95"/>
      <c r="N1023" s="95"/>
      <c r="O1023" s="95"/>
      <c r="P1023" s="95"/>
      <c r="Q1023" s="95"/>
      <c r="R1023" s="95"/>
      <c r="S1023" s="95"/>
      <c r="T1023" s="47"/>
      <c r="U1023" s="47"/>
      <c r="V1023" s="47"/>
      <c r="W1023" s="47"/>
      <c r="X1023" s="47"/>
      <c r="Y1023" s="47"/>
      <c r="Z1023" s="47"/>
      <c r="AA1023" s="47"/>
      <c r="AB1023" s="47"/>
      <c r="AC1023" s="47"/>
      <c r="AD1023" s="47"/>
    </row>
    <row r="1024" spans="1:30" s="45" customFormat="1" x14ac:dyDescent="0.25">
      <c r="A1024" s="95"/>
      <c r="B1024" s="95"/>
      <c r="C1024" s="95"/>
      <c r="D1024" s="95"/>
      <c r="E1024" s="95"/>
      <c r="F1024" s="95"/>
      <c r="G1024" s="95"/>
      <c r="H1024" s="95"/>
      <c r="I1024" s="95"/>
      <c r="J1024" s="95"/>
      <c r="K1024" s="95"/>
      <c r="L1024" s="95"/>
      <c r="M1024" s="95"/>
      <c r="N1024" s="95"/>
      <c r="O1024" s="95"/>
      <c r="P1024" s="95"/>
      <c r="Q1024" s="95"/>
      <c r="R1024" s="95"/>
      <c r="S1024" s="95"/>
      <c r="T1024" s="47"/>
      <c r="U1024" s="47"/>
      <c r="V1024" s="47"/>
      <c r="W1024" s="47"/>
      <c r="X1024" s="47"/>
      <c r="Y1024" s="47"/>
      <c r="Z1024" s="47"/>
      <c r="AA1024" s="47"/>
      <c r="AB1024" s="47"/>
      <c r="AC1024" s="47"/>
      <c r="AD1024" s="47"/>
    </row>
    <row r="1025" spans="1:30" s="45" customFormat="1" x14ac:dyDescent="0.25">
      <c r="A1025" s="95"/>
      <c r="B1025" s="95"/>
      <c r="C1025" s="95"/>
      <c r="D1025" s="95"/>
      <c r="E1025" s="95"/>
      <c r="F1025" s="95"/>
      <c r="G1025" s="95"/>
      <c r="H1025" s="95"/>
      <c r="I1025" s="95"/>
      <c r="J1025" s="95"/>
      <c r="K1025" s="95"/>
      <c r="L1025" s="95"/>
      <c r="M1025" s="95"/>
      <c r="N1025" s="95"/>
      <c r="O1025" s="95"/>
      <c r="P1025" s="95"/>
      <c r="Q1025" s="95"/>
      <c r="R1025" s="95"/>
      <c r="S1025" s="95"/>
      <c r="T1025" s="47"/>
      <c r="U1025" s="47"/>
      <c r="V1025" s="47"/>
      <c r="W1025" s="47"/>
      <c r="X1025" s="47"/>
      <c r="Y1025" s="47"/>
      <c r="Z1025" s="47"/>
      <c r="AA1025" s="47"/>
      <c r="AB1025" s="47"/>
      <c r="AC1025" s="47"/>
      <c r="AD1025" s="47"/>
    </row>
    <row r="1026" spans="1:30" s="45" customFormat="1" x14ac:dyDescent="0.25">
      <c r="A1026" s="95"/>
      <c r="B1026" s="95"/>
      <c r="C1026" s="95"/>
      <c r="D1026" s="95"/>
      <c r="E1026" s="95"/>
      <c r="F1026" s="95"/>
      <c r="G1026" s="95"/>
      <c r="H1026" s="95"/>
      <c r="I1026" s="95"/>
      <c r="J1026" s="95"/>
      <c r="K1026" s="95"/>
      <c r="L1026" s="95"/>
      <c r="M1026" s="95"/>
      <c r="N1026" s="95"/>
      <c r="O1026" s="95"/>
      <c r="P1026" s="95"/>
      <c r="Q1026" s="95"/>
      <c r="R1026" s="95"/>
      <c r="S1026" s="95"/>
      <c r="T1026" s="47"/>
      <c r="U1026" s="47"/>
      <c r="V1026" s="47"/>
      <c r="W1026" s="47"/>
      <c r="X1026" s="47"/>
      <c r="Y1026" s="47"/>
      <c r="Z1026" s="47"/>
      <c r="AA1026" s="47"/>
      <c r="AB1026" s="47"/>
      <c r="AC1026" s="47"/>
      <c r="AD1026" s="47"/>
    </row>
    <row r="1027" spans="1:30" s="45" customFormat="1" x14ac:dyDescent="0.25">
      <c r="A1027" s="95"/>
      <c r="B1027" s="95"/>
      <c r="C1027" s="95"/>
      <c r="D1027" s="95"/>
      <c r="E1027" s="95"/>
      <c r="F1027" s="95"/>
      <c r="G1027" s="95"/>
      <c r="H1027" s="95"/>
      <c r="I1027" s="95"/>
      <c r="J1027" s="95"/>
      <c r="K1027" s="95"/>
      <c r="L1027" s="95"/>
      <c r="M1027" s="95"/>
      <c r="N1027" s="95"/>
      <c r="O1027" s="95"/>
      <c r="P1027" s="95"/>
      <c r="Q1027" s="95"/>
      <c r="R1027" s="95"/>
      <c r="S1027" s="95"/>
      <c r="T1027" s="47"/>
      <c r="U1027" s="47"/>
      <c r="V1027" s="47"/>
      <c r="W1027" s="47"/>
      <c r="X1027" s="47"/>
      <c r="Y1027" s="47"/>
      <c r="Z1027" s="47"/>
      <c r="AA1027" s="47"/>
      <c r="AB1027" s="47"/>
      <c r="AC1027" s="47"/>
      <c r="AD1027" s="47"/>
    </row>
    <row r="1028" spans="1:30" s="45" customFormat="1" x14ac:dyDescent="0.25">
      <c r="A1028" s="95"/>
      <c r="B1028" s="95"/>
      <c r="C1028" s="95"/>
      <c r="D1028" s="95"/>
      <c r="E1028" s="95"/>
      <c r="F1028" s="95"/>
      <c r="G1028" s="95"/>
      <c r="H1028" s="95"/>
      <c r="I1028" s="95"/>
      <c r="J1028" s="95"/>
      <c r="K1028" s="95"/>
      <c r="L1028" s="95"/>
      <c r="M1028" s="95"/>
      <c r="N1028" s="95"/>
      <c r="O1028" s="95"/>
      <c r="P1028" s="95"/>
      <c r="Q1028" s="95"/>
      <c r="R1028" s="95"/>
      <c r="S1028" s="95"/>
      <c r="T1028" s="47"/>
      <c r="U1028" s="47"/>
      <c r="V1028" s="47"/>
      <c r="W1028" s="47"/>
      <c r="X1028" s="47"/>
      <c r="Y1028" s="47"/>
      <c r="Z1028" s="47"/>
      <c r="AA1028" s="47"/>
      <c r="AB1028" s="47"/>
      <c r="AC1028" s="47"/>
      <c r="AD1028" s="47"/>
    </row>
    <row r="1029" spans="1:30" s="45" customFormat="1" x14ac:dyDescent="0.25">
      <c r="A1029" s="95"/>
      <c r="B1029" s="95"/>
      <c r="C1029" s="95"/>
      <c r="D1029" s="95"/>
      <c r="E1029" s="95"/>
      <c r="F1029" s="95"/>
      <c r="G1029" s="95"/>
      <c r="H1029" s="95"/>
      <c r="I1029" s="95"/>
      <c r="J1029" s="95"/>
      <c r="K1029" s="95"/>
      <c r="L1029" s="95"/>
      <c r="M1029" s="95"/>
      <c r="N1029" s="95"/>
      <c r="O1029" s="95"/>
      <c r="P1029" s="95"/>
      <c r="Q1029" s="95"/>
      <c r="R1029" s="95"/>
      <c r="S1029" s="95"/>
      <c r="T1029" s="47"/>
      <c r="U1029" s="47"/>
      <c r="V1029" s="47"/>
      <c r="W1029" s="47"/>
      <c r="X1029" s="47"/>
      <c r="Y1029" s="47"/>
      <c r="Z1029" s="47"/>
      <c r="AA1029" s="47"/>
      <c r="AB1029" s="47"/>
      <c r="AC1029" s="47"/>
      <c r="AD1029" s="47"/>
    </row>
    <row r="1030" spans="1:30" s="45" customFormat="1" x14ac:dyDescent="0.25">
      <c r="A1030" s="95"/>
      <c r="B1030" s="95"/>
      <c r="C1030" s="95"/>
      <c r="D1030" s="95"/>
      <c r="E1030" s="95"/>
      <c r="F1030" s="95"/>
      <c r="G1030" s="95"/>
      <c r="H1030" s="95"/>
      <c r="I1030" s="95"/>
      <c r="J1030" s="95"/>
      <c r="K1030" s="95"/>
      <c r="L1030" s="95"/>
      <c r="M1030" s="95"/>
      <c r="N1030" s="95"/>
      <c r="O1030" s="95"/>
      <c r="P1030" s="95"/>
      <c r="Q1030" s="95"/>
      <c r="R1030" s="95"/>
      <c r="S1030" s="95"/>
      <c r="T1030" s="47"/>
      <c r="U1030" s="47"/>
      <c r="V1030" s="47"/>
      <c r="W1030" s="47"/>
      <c r="X1030" s="47"/>
      <c r="Y1030" s="47"/>
      <c r="Z1030" s="47"/>
      <c r="AA1030" s="47"/>
      <c r="AB1030" s="47"/>
      <c r="AC1030" s="47"/>
      <c r="AD1030" s="47"/>
    </row>
    <row r="1031" spans="1:30" s="45" customFormat="1" x14ac:dyDescent="0.25">
      <c r="A1031" s="95"/>
      <c r="B1031" s="95"/>
      <c r="C1031" s="95"/>
      <c r="D1031" s="95"/>
      <c r="E1031" s="95"/>
      <c r="F1031" s="95"/>
      <c r="G1031" s="95"/>
      <c r="H1031" s="95"/>
      <c r="I1031" s="95"/>
      <c r="J1031" s="95"/>
      <c r="K1031" s="95"/>
      <c r="L1031" s="95"/>
      <c r="M1031" s="95"/>
      <c r="N1031" s="95"/>
      <c r="O1031" s="95"/>
      <c r="P1031" s="95"/>
      <c r="Q1031" s="95"/>
      <c r="R1031" s="95"/>
      <c r="S1031" s="95"/>
      <c r="T1031" s="47"/>
      <c r="U1031" s="47"/>
      <c r="V1031" s="47"/>
      <c r="W1031" s="47"/>
      <c r="X1031" s="47"/>
      <c r="Y1031" s="47"/>
      <c r="Z1031" s="47"/>
      <c r="AA1031" s="47"/>
      <c r="AB1031" s="47"/>
      <c r="AC1031" s="47"/>
      <c r="AD1031" s="47"/>
    </row>
    <row r="1032" spans="1:30" s="45" customFormat="1" x14ac:dyDescent="0.25">
      <c r="A1032" s="95"/>
      <c r="B1032" s="95"/>
      <c r="C1032" s="95"/>
      <c r="D1032" s="95"/>
      <c r="E1032" s="95"/>
      <c r="F1032" s="95"/>
      <c r="G1032" s="95"/>
      <c r="H1032" s="95"/>
      <c r="I1032" s="95"/>
      <c r="J1032" s="95"/>
      <c r="K1032" s="95"/>
      <c r="L1032" s="95"/>
      <c r="M1032" s="95"/>
      <c r="N1032" s="95"/>
      <c r="O1032" s="95"/>
      <c r="P1032" s="95"/>
      <c r="Q1032" s="95"/>
      <c r="R1032" s="95"/>
      <c r="S1032" s="95"/>
      <c r="T1032" s="47"/>
      <c r="U1032" s="47"/>
      <c r="V1032" s="47"/>
      <c r="W1032" s="47"/>
      <c r="X1032" s="47"/>
      <c r="Y1032" s="47"/>
      <c r="Z1032" s="47"/>
      <c r="AA1032" s="47"/>
      <c r="AB1032" s="47"/>
      <c r="AC1032" s="47"/>
      <c r="AD1032" s="47"/>
    </row>
    <row r="1033" spans="1:30" s="45" customFormat="1" x14ac:dyDescent="0.25">
      <c r="A1033" s="95"/>
      <c r="B1033" s="95"/>
      <c r="C1033" s="95"/>
      <c r="D1033" s="95"/>
      <c r="E1033" s="95"/>
      <c r="F1033" s="95"/>
      <c r="G1033" s="95"/>
      <c r="H1033" s="95"/>
      <c r="I1033" s="95"/>
      <c r="J1033" s="95"/>
      <c r="K1033" s="95"/>
      <c r="L1033" s="95"/>
      <c r="M1033" s="95"/>
      <c r="N1033" s="95"/>
      <c r="O1033" s="95"/>
      <c r="P1033" s="95"/>
      <c r="Q1033" s="95"/>
      <c r="R1033" s="95"/>
      <c r="S1033" s="95"/>
      <c r="T1033" s="47"/>
      <c r="U1033" s="47"/>
      <c r="V1033" s="47"/>
      <c r="W1033" s="47"/>
      <c r="X1033" s="47"/>
      <c r="Y1033" s="47"/>
      <c r="Z1033" s="47"/>
      <c r="AA1033" s="47"/>
      <c r="AB1033" s="47"/>
      <c r="AC1033" s="47"/>
      <c r="AD1033" s="47"/>
    </row>
    <row r="1034" spans="1:30" s="45" customFormat="1" x14ac:dyDescent="0.25">
      <c r="A1034" s="95"/>
      <c r="B1034" s="95"/>
      <c r="C1034" s="95"/>
      <c r="D1034" s="95"/>
      <c r="E1034" s="95"/>
      <c r="F1034" s="95"/>
      <c r="G1034" s="95"/>
      <c r="H1034" s="95"/>
      <c r="I1034" s="95"/>
      <c r="J1034" s="95"/>
      <c r="K1034" s="95"/>
      <c r="L1034" s="95"/>
      <c r="M1034" s="95"/>
      <c r="N1034" s="95"/>
      <c r="O1034" s="95"/>
      <c r="P1034" s="95"/>
      <c r="Q1034" s="95"/>
      <c r="R1034" s="95"/>
      <c r="S1034" s="95"/>
      <c r="T1034" s="47"/>
      <c r="U1034" s="47"/>
      <c r="V1034" s="47"/>
      <c r="W1034" s="47"/>
      <c r="X1034" s="47"/>
      <c r="Y1034" s="47"/>
      <c r="Z1034" s="47"/>
      <c r="AA1034" s="47"/>
      <c r="AB1034" s="47"/>
      <c r="AC1034" s="47"/>
      <c r="AD1034" s="47"/>
    </row>
    <row r="1035" spans="1:30" s="45" customFormat="1" x14ac:dyDescent="0.25">
      <c r="A1035" s="95"/>
      <c r="B1035" s="95"/>
      <c r="C1035" s="95"/>
      <c r="D1035" s="95"/>
      <c r="E1035" s="95"/>
      <c r="F1035" s="95"/>
      <c r="G1035" s="95"/>
      <c r="H1035" s="95"/>
      <c r="I1035" s="95"/>
      <c r="J1035" s="95"/>
      <c r="K1035" s="95"/>
      <c r="L1035" s="95"/>
      <c r="M1035" s="95"/>
      <c r="N1035" s="95"/>
      <c r="O1035" s="95"/>
      <c r="P1035" s="95"/>
      <c r="Q1035" s="95"/>
      <c r="R1035" s="95"/>
      <c r="S1035" s="95"/>
      <c r="T1035" s="47"/>
      <c r="U1035" s="47"/>
      <c r="V1035" s="47"/>
      <c r="W1035" s="47"/>
      <c r="X1035" s="47"/>
      <c r="Y1035" s="47"/>
      <c r="Z1035" s="47"/>
      <c r="AA1035" s="47"/>
      <c r="AB1035" s="47"/>
      <c r="AC1035" s="47"/>
      <c r="AD1035" s="47"/>
    </row>
    <row r="1036" spans="1:30" s="45" customFormat="1" x14ac:dyDescent="0.25">
      <c r="A1036" s="95"/>
      <c r="B1036" s="95"/>
      <c r="C1036" s="95"/>
      <c r="D1036" s="95"/>
      <c r="E1036" s="95"/>
      <c r="F1036" s="95"/>
      <c r="G1036" s="95"/>
      <c r="H1036" s="95"/>
      <c r="I1036" s="95"/>
      <c r="J1036" s="95"/>
      <c r="K1036" s="95"/>
      <c r="L1036" s="95"/>
      <c r="M1036" s="95"/>
      <c r="N1036" s="95"/>
      <c r="O1036" s="95"/>
      <c r="P1036" s="95"/>
      <c r="Q1036" s="95"/>
      <c r="R1036" s="95"/>
      <c r="S1036" s="95"/>
      <c r="T1036" s="47"/>
      <c r="U1036" s="47"/>
      <c r="V1036" s="47"/>
      <c r="W1036" s="47"/>
      <c r="X1036" s="47"/>
      <c r="Y1036" s="47"/>
      <c r="Z1036" s="47"/>
      <c r="AA1036" s="47"/>
      <c r="AB1036" s="47"/>
      <c r="AC1036" s="47"/>
      <c r="AD1036" s="47"/>
    </row>
    <row r="1037" spans="1:30" s="45" customFormat="1" x14ac:dyDescent="0.25">
      <c r="A1037" s="95"/>
      <c r="B1037" s="95"/>
      <c r="C1037" s="95"/>
      <c r="D1037" s="95"/>
      <c r="E1037" s="95"/>
      <c r="F1037" s="95"/>
      <c r="G1037" s="95"/>
      <c r="H1037" s="95"/>
      <c r="I1037" s="95"/>
      <c r="J1037" s="95"/>
      <c r="K1037" s="95"/>
      <c r="L1037" s="95"/>
      <c r="M1037" s="95"/>
      <c r="N1037" s="95"/>
      <c r="O1037" s="95"/>
      <c r="P1037" s="95"/>
      <c r="Q1037" s="95"/>
      <c r="R1037" s="95"/>
      <c r="S1037" s="95"/>
      <c r="T1037" s="47"/>
      <c r="U1037" s="47"/>
      <c r="V1037" s="47"/>
      <c r="W1037" s="47"/>
      <c r="X1037" s="47"/>
      <c r="Y1037" s="47"/>
      <c r="Z1037" s="47"/>
      <c r="AA1037" s="47"/>
      <c r="AB1037" s="47"/>
      <c r="AC1037" s="47"/>
      <c r="AD1037" s="47"/>
    </row>
    <row r="1038" spans="1:30" s="45" customFormat="1" x14ac:dyDescent="0.25">
      <c r="A1038" s="95"/>
      <c r="B1038" s="95"/>
      <c r="C1038" s="95"/>
      <c r="D1038" s="95"/>
      <c r="E1038" s="95"/>
      <c r="F1038" s="95"/>
      <c r="G1038" s="95"/>
      <c r="H1038" s="95"/>
      <c r="I1038" s="95"/>
      <c r="J1038" s="95"/>
      <c r="K1038" s="95"/>
      <c r="L1038" s="95"/>
      <c r="M1038" s="95"/>
      <c r="N1038" s="95"/>
      <c r="O1038" s="95"/>
      <c r="P1038" s="95"/>
      <c r="Q1038" s="95"/>
      <c r="R1038" s="95"/>
      <c r="S1038" s="95"/>
      <c r="T1038" s="47"/>
      <c r="U1038" s="47"/>
      <c r="V1038" s="47"/>
      <c r="W1038" s="47"/>
      <c r="X1038" s="47"/>
      <c r="Y1038" s="47"/>
      <c r="Z1038" s="47"/>
      <c r="AA1038" s="47"/>
      <c r="AB1038" s="47"/>
      <c r="AC1038" s="47"/>
      <c r="AD1038" s="47"/>
    </row>
    <row r="1039" spans="1:30" s="45" customFormat="1" x14ac:dyDescent="0.25">
      <c r="A1039" s="95"/>
      <c r="B1039" s="95"/>
      <c r="C1039" s="95"/>
      <c r="D1039" s="95"/>
      <c r="E1039" s="95"/>
      <c r="F1039" s="95"/>
      <c r="G1039" s="95"/>
      <c r="H1039" s="95"/>
      <c r="I1039" s="95"/>
      <c r="J1039" s="95"/>
      <c r="K1039" s="95"/>
      <c r="L1039" s="95"/>
      <c r="M1039" s="95"/>
      <c r="N1039" s="95"/>
      <c r="O1039" s="95"/>
      <c r="P1039" s="95"/>
      <c r="Q1039" s="95"/>
      <c r="R1039" s="95"/>
      <c r="S1039" s="95"/>
      <c r="T1039" s="47"/>
      <c r="U1039" s="47"/>
      <c r="V1039" s="47"/>
      <c r="W1039" s="47"/>
      <c r="X1039" s="47"/>
      <c r="Y1039" s="47"/>
      <c r="Z1039" s="47"/>
      <c r="AA1039" s="47"/>
      <c r="AB1039" s="47"/>
      <c r="AC1039" s="47"/>
      <c r="AD1039" s="47"/>
    </row>
    <row r="1040" spans="1:30" s="45" customFormat="1" x14ac:dyDescent="0.25">
      <c r="A1040" s="95"/>
      <c r="B1040" s="95"/>
      <c r="C1040" s="95"/>
      <c r="D1040" s="95"/>
      <c r="E1040" s="95"/>
      <c r="F1040" s="95"/>
      <c r="G1040" s="95"/>
      <c r="H1040" s="95"/>
      <c r="I1040" s="95"/>
      <c r="J1040" s="95"/>
      <c r="K1040" s="95"/>
      <c r="L1040" s="95"/>
      <c r="M1040" s="95"/>
      <c r="N1040" s="95"/>
      <c r="O1040" s="95"/>
      <c r="P1040" s="95"/>
      <c r="Q1040" s="95"/>
      <c r="R1040" s="95"/>
      <c r="S1040" s="95"/>
      <c r="T1040" s="47"/>
      <c r="U1040" s="47"/>
      <c r="V1040" s="47"/>
      <c r="W1040" s="47"/>
      <c r="X1040" s="47"/>
      <c r="Y1040" s="47"/>
      <c r="Z1040" s="47"/>
      <c r="AA1040" s="47"/>
      <c r="AB1040" s="47"/>
      <c r="AC1040" s="47"/>
      <c r="AD1040" s="47"/>
    </row>
    <row r="1041" spans="1:30" s="45" customFormat="1" x14ac:dyDescent="0.25">
      <c r="A1041" s="95"/>
      <c r="B1041" s="95"/>
      <c r="C1041" s="95"/>
      <c r="D1041" s="95"/>
      <c r="E1041" s="95"/>
      <c r="F1041" s="95"/>
      <c r="G1041" s="95"/>
      <c r="H1041" s="95"/>
      <c r="I1041" s="95"/>
      <c r="J1041" s="95"/>
      <c r="K1041" s="95"/>
      <c r="L1041" s="95"/>
      <c r="M1041" s="95"/>
      <c r="N1041" s="95"/>
      <c r="O1041" s="95"/>
      <c r="P1041" s="95"/>
      <c r="Q1041" s="95"/>
      <c r="R1041" s="95"/>
      <c r="S1041" s="95"/>
      <c r="T1041" s="47"/>
      <c r="U1041" s="47"/>
      <c r="V1041" s="47"/>
      <c r="W1041" s="47"/>
      <c r="X1041" s="47"/>
      <c r="Y1041" s="47"/>
      <c r="Z1041" s="47"/>
      <c r="AA1041" s="47"/>
      <c r="AB1041" s="47"/>
      <c r="AC1041" s="47"/>
      <c r="AD1041" s="47"/>
    </row>
    <row r="1042" spans="1:30" s="45" customFormat="1" x14ac:dyDescent="0.25">
      <c r="A1042" s="95"/>
      <c r="B1042" s="95"/>
      <c r="C1042" s="95"/>
      <c r="D1042" s="95"/>
      <c r="E1042" s="95"/>
      <c r="F1042" s="95"/>
      <c r="G1042" s="95"/>
      <c r="H1042" s="95"/>
      <c r="I1042" s="95"/>
      <c r="J1042" s="95"/>
      <c r="K1042" s="95"/>
      <c r="L1042" s="95"/>
      <c r="M1042" s="95"/>
      <c r="N1042" s="95"/>
      <c r="O1042" s="95"/>
      <c r="P1042" s="95"/>
      <c r="Q1042" s="95"/>
      <c r="R1042" s="95"/>
      <c r="S1042" s="95"/>
      <c r="T1042" s="47"/>
      <c r="U1042" s="47"/>
      <c r="V1042" s="47"/>
      <c r="W1042" s="47"/>
      <c r="X1042" s="47"/>
      <c r="Y1042" s="47"/>
      <c r="Z1042" s="47"/>
      <c r="AA1042" s="47"/>
      <c r="AB1042" s="47"/>
      <c r="AC1042" s="47"/>
      <c r="AD1042" s="47"/>
    </row>
    <row r="1043" spans="1:30" s="45" customFormat="1" x14ac:dyDescent="0.25">
      <c r="A1043" s="95"/>
      <c r="B1043" s="95"/>
      <c r="C1043" s="95"/>
      <c r="D1043" s="95"/>
      <c r="E1043" s="95"/>
      <c r="F1043" s="95"/>
      <c r="G1043" s="95"/>
      <c r="H1043" s="95"/>
      <c r="I1043" s="95"/>
      <c r="J1043" s="95"/>
      <c r="K1043" s="95"/>
      <c r="L1043" s="95"/>
      <c r="M1043" s="95"/>
      <c r="N1043" s="95"/>
      <c r="O1043" s="95"/>
      <c r="P1043" s="95"/>
      <c r="Q1043" s="95"/>
      <c r="R1043" s="95"/>
      <c r="S1043" s="95"/>
      <c r="T1043" s="47"/>
      <c r="U1043" s="47"/>
      <c r="V1043" s="47"/>
      <c r="W1043" s="47"/>
      <c r="X1043" s="47"/>
      <c r="Y1043" s="47"/>
      <c r="Z1043" s="47"/>
      <c r="AA1043" s="47"/>
      <c r="AB1043" s="47"/>
      <c r="AC1043" s="47"/>
      <c r="AD1043" s="47"/>
    </row>
    <row r="1044" spans="1:30" s="45" customFormat="1" x14ac:dyDescent="0.25">
      <c r="A1044" s="95"/>
      <c r="B1044" s="95"/>
      <c r="C1044" s="95"/>
      <c r="D1044" s="95"/>
      <c r="E1044" s="95"/>
      <c r="F1044" s="95"/>
      <c r="G1044" s="95"/>
      <c r="H1044" s="95"/>
      <c r="I1044" s="95"/>
      <c r="J1044" s="95"/>
      <c r="K1044" s="95"/>
      <c r="L1044" s="95"/>
      <c r="M1044" s="95"/>
      <c r="N1044" s="95"/>
      <c r="O1044" s="95"/>
      <c r="P1044" s="95"/>
      <c r="Q1044" s="95"/>
      <c r="R1044" s="95"/>
      <c r="S1044" s="95"/>
      <c r="T1044" s="47"/>
      <c r="U1044" s="47"/>
      <c r="V1044" s="47"/>
      <c r="W1044" s="47"/>
      <c r="X1044" s="47"/>
      <c r="Y1044" s="47"/>
      <c r="Z1044" s="47"/>
      <c r="AA1044" s="47"/>
      <c r="AB1044" s="47"/>
      <c r="AC1044" s="47"/>
      <c r="AD1044" s="47"/>
    </row>
    <row r="1045" spans="1:30" s="45" customFormat="1" x14ac:dyDescent="0.25">
      <c r="A1045" s="95"/>
      <c r="B1045" s="95"/>
      <c r="C1045" s="95"/>
      <c r="D1045" s="95"/>
      <c r="E1045" s="95"/>
      <c r="F1045" s="95"/>
      <c r="G1045" s="95"/>
      <c r="H1045" s="95"/>
      <c r="I1045" s="95"/>
      <c r="J1045" s="95"/>
      <c r="K1045" s="95"/>
      <c r="L1045" s="95"/>
      <c r="M1045" s="95"/>
      <c r="N1045" s="95"/>
      <c r="O1045" s="95"/>
      <c r="P1045" s="95"/>
      <c r="Q1045" s="95"/>
      <c r="R1045" s="95"/>
      <c r="S1045" s="95"/>
      <c r="T1045" s="47"/>
      <c r="U1045" s="47"/>
      <c r="V1045" s="47"/>
      <c r="W1045" s="47"/>
      <c r="X1045" s="47"/>
      <c r="Y1045" s="47"/>
      <c r="Z1045" s="47"/>
      <c r="AA1045" s="47"/>
      <c r="AB1045" s="47"/>
      <c r="AC1045" s="47"/>
      <c r="AD1045" s="47"/>
    </row>
    <row r="1046" spans="1:30" s="45" customFormat="1" x14ac:dyDescent="0.25">
      <c r="A1046" s="95"/>
      <c r="B1046" s="95"/>
      <c r="C1046" s="95"/>
      <c r="D1046" s="95"/>
      <c r="E1046" s="95"/>
      <c r="F1046" s="95"/>
      <c r="G1046" s="95"/>
      <c r="H1046" s="95"/>
      <c r="I1046" s="95"/>
      <c r="J1046" s="95"/>
      <c r="K1046" s="95"/>
      <c r="L1046" s="95"/>
      <c r="M1046" s="95"/>
      <c r="N1046" s="95"/>
      <c r="O1046" s="95"/>
      <c r="P1046" s="95"/>
      <c r="Q1046" s="95"/>
      <c r="R1046" s="95"/>
      <c r="S1046" s="95"/>
      <c r="T1046" s="47"/>
      <c r="U1046" s="47"/>
      <c r="V1046" s="47"/>
      <c r="W1046" s="47"/>
      <c r="X1046" s="47"/>
      <c r="Y1046" s="47"/>
      <c r="Z1046" s="47"/>
      <c r="AA1046" s="47"/>
      <c r="AB1046" s="47"/>
      <c r="AC1046" s="47"/>
      <c r="AD1046" s="47"/>
    </row>
    <row r="1047" spans="1:30" s="45" customFormat="1" x14ac:dyDescent="0.25">
      <c r="A1047" s="95"/>
      <c r="B1047" s="95"/>
      <c r="C1047" s="95"/>
      <c r="D1047" s="95"/>
      <c r="E1047" s="95"/>
      <c r="F1047" s="95"/>
      <c r="G1047" s="95"/>
      <c r="H1047" s="95"/>
      <c r="I1047" s="95"/>
      <c r="J1047" s="95"/>
      <c r="K1047" s="95"/>
      <c r="L1047" s="95"/>
      <c r="M1047" s="95"/>
      <c r="N1047" s="95"/>
      <c r="O1047" s="95"/>
      <c r="P1047" s="95"/>
      <c r="Q1047" s="95"/>
      <c r="R1047" s="95"/>
      <c r="S1047" s="95"/>
      <c r="T1047" s="47"/>
      <c r="U1047" s="47"/>
      <c r="V1047" s="47"/>
      <c r="W1047" s="47"/>
      <c r="X1047" s="47"/>
      <c r="Y1047" s="47"/>
      <c r="Z1047" s="47"/>
      <c r="AA1047" s="47"/>
      <c r="AB1047" s="47"/>
      <c r="AC1047" s="47"/>
      <c r="AD1047" s="47"/>
    </row>
    <row r="1048" spans="1:30" s="45" customFormat="1" x14ac:dyDescent="0.25">
      <c r="A1048" s="95"/>
      <c r="B1048" s="95"/>
      <c r="C1048" s="95"/>
      <c r="D1048" s="95"/>
      <c r="E1048" s="95"/>
      <c r="F1048" s="95"/>
      <c r="G1048" s="95"/>
      <c r="H1048" s="95"/>
      <c r="I1048" s="95"/>
      <c r="J1048" s="95"/>
      <c r="K1048" s="95"/>
      <c r="L1048" s="95"/>
      <c r="M1048" s="95"/>
      <c r="N1048" s="95"/>
      <c r="O1048" s="95"/>
      <c r="P1048" s="95"/>
      <c r="Q1048" s="95"/>
      <c r="R1048" s="95"/>
      <c r="S1048" s="95"/>
      <c r="T1048" s="47"/>
      <c r="U1048" s="47"/>
      <c r="V1048" s="47"/>
      <c r="W1048" s="47"/>
      <c r="X1048" s="47"/>
      <c r="Y1048" s="47"/>
      <c r="Z1048" s="47"/>
      <c r="AA1048" s="47"/>
      <c r="AB1048" s="47"/>
      <c r="AC1048" s="47"/>
      <c r="AD1048" s="47"/>
    </row>
    <row r="1049" spans="1:30" s="45" customFormat="1" x14ac:dyDescent="0.25">
      <c r="A1049" s="95"/>
      <c r="B1049" s="95"/>
      <c r="C1049" s="95"/>
      <c r="D1049" s="95"/>
      <c r="E1049" s="95"/>
      <c r="F1049" s="95"/>
      <c r="G1049" s="95"/>
      <c r="H1049" s="95"/>
      <c r="I1049" s="95"/>
      <c r="J1049" s="95"/>
      <c r="K1049" s="95"/>
      <c r="L1049" s="95"/>
      <c r="M1049" s="95"/>
      <c r="N1049" s="95"/>
      <c r="O1049" s="95"/>
      <c r="P1049" s="95"/>
      <c r="Q1049" s="95"/>
      <c r="R1049" s="95"/>
      <c r="S1049" s="95"/>
      <c r="T1049" s="47"/>
      <c r="U1049" s="47"/>
      <c r="V1049" s="47"/>
      <c r="W1049" s="47"/>
      <c r="X1049" s="47"/>
      <c r="Y1049" s="47"/>
      <c r="Z1049" s="47"/>
      <c r="AA1049" s="47"/>
      <c r="AB1049" s="47"/>
      <c r="AC1049" s="47"/>
      <c r="AD1049" s="47"/>
    </row>
    <row r="1050" spans="1:30" s="45" customFormat="1" x14ac:dyDescent="0.25">
      <c r="A1050" s="95"/>
      <c r="B1050" s="95"/>
      <c r="C1050" s="95"/>
      <c r="D1050" s="95"/>
      <c r="E1050" s="95"/>
      <c r="F1050" s="95"/>
      <c r="G1050" s="95"/>
      <c r="H1050" s="95"/>
      <c r="I1050" s="95"/>
      <c r="J1050" s="95"/>
      <c r="K1050" s="95"/>
      <c r="L1050" s="95"/>
      <c r="M1050" s="95"/>
      <c r="N1050" s="95"/>
      <c r="O1050" s="95"/>
      <c r="P1050" s="95"/>
      <c r="Q1050" s="95"/>
      <c r="R1050" s="95"/>
      <c r="S1050" s="95"/>
      <c r="T1050" s="47"/>
      <c r="U1050" s="47"/>
      <c r="V1050" s="47"/>
      <c r="W1050" s="47"/>
      <c r="X1050" s="47"/>
      <c r="Y1050" s="47"/>
      <c r="Z1050" s="47"/>
      <c r="AA1050" s="47"/>
      <c r="AB1050" s="47"/>
      <c r="AC1050" s="47"/>
      <c r="AD1050" s="47"/>
    </row>
    <row r="1051" spans="1:30" s="45" customFormat="1" x14ac:dyDescent="0.25">
      <c r="A1051" s="95"/>
      <c r="B1051" s="95"/>
      <c r="C1051" s="95"/>
      <c r="D1051" s="95"/>
      <c r="E1051" s="95"/>
      <c r="F1051" s="95"/>
      <c r="G1051" s="95"/>
      <c r="H1051" s="95"/>
      <c r="I1051" s="95"/>
      <c r="J1051" s="95"/>
      <c r="K1051" s="95"/>
      <c r="L1051" s="95"/>
      <c r="M1051" s="95"/>
      <c r="N1051" s="95"/>
      <c r="O1051" s="95"/>
      <c r="P1051" s="95"/>
      <c r="Q1051" s="95"/>
      <c r="R1051" s="95"/>
      <c r="S1051" s="95"/>
      <c r="T1051" s="47"/>
      <c r="U1051" s="47"/>
      <c r="V1051" s="47"/>
      <c r="W1051" s="47"/>
      <c r="X1051" s="47"/>
      <c r="Y1051" s="47"/>
      <c r="Z1051" s="47"/>
      <c r="AA1051" s="47"/>
      <c r="AB1051" s="47"/>
      <c r="AC1051" s="47"/>
      <c r="AD1051" s="47"/>
    </row>
    <row r="1052" spans="1:30" s="45" customFormat="1" x14ac:dyDescent="0.25">
      <c r="A1052" s="95"/>
      <c r="B1052" s="95"/>
      <c r="C1052" s="95"/>
      <c r="D1052" s="95"/>
      <c r="E1052" s="95"/>
      <c r="F1052" s="95"/>
      <c r="G1052" s="95"/>
      <c r="H1052" s="95"/>
      <c r="I1052" s="95"/>
      <c r="J1052" s="95"/>
      <c r="K1052" s="95"/>
      <c r="L1052" s="95"/>
      <c r="M1052" s="95"/>
      <c r="N1052" s="95"/>
      <c r="O1052" s="95"/>
      <c r="P1052" s="95"/>
      <c r="Q1052" s="95"/>
      <c r="R1052" s="95"/>
      <c r="S1052" s="95"/>
      <c r="T1052" s="47"/>
      <c r="U1052" s="47"/>
      <c r="V1052" s="47"/>
      <c r="W1052" s="47"/>
      <c r="X1052" s="47"/>
      <c r="Y1052" s="47"/>
      <c r="Z1052" s="47"/>
      <c r="AA1052" s="47"/>
      <c r="AB1052" s="47"/>
      <c r="AC1052" s="47"/>
      <c r="AD1052" s="47"/>
    </row>
    <row r="1053" spans="1:30" s="45" customFormat="1" x14ac:dyDescent="0.25">
      <c r="A1053" s="95"/>
      <c r="B1053" s="95"/>
      <c r="C1053" s="95"/>
      <c r="D1053" s="95"/>
      <c r="E1053" s="95"/>
      <c r="F1053" s="95"/>
      <c r="G1053" s="95"/>
      <c r="H1053" s="95"/>
      <c r="I1053" s="95"/>
      <c r="J1053" s="95"/>
      <c r="K1053" s="95"/>
      <c r="L1053" s="95"/>
      <c r="M1053" s="95"/>
      <c r="N1053" s="95"/>
      <c r="O1053" s="95"/>
      <c r="P1053" s="95"/>
      <c r="Q1053" s="95"/>
      <c r="R1053" s="95"/>
      <c r="S1053" s="95"/>
      <c r="T1053" s="47"/>
      <c r="U1053" s="47"/>
      <c r="V1053" s="47"/>
      <c r="W1053" s="47"/>
      <c r="X1053" s="47"/>
      <c r="Y1053" s="47"/>
      <c r="Z1053" s="47"/>
      <c r="AA1053" s="47"/>
      <c r="AB1053" s="47"/>
      <c r="AC1053" s="47"/>
      <c r="AD1053" s="47"/>
    </row>
    <row r="1054" spans="1:30" s="45" customFormat="1" x14ac:dyDescent="0.25">
      <c r="A1054" s="95"/>
      <c r="B1054" s="95"/>
      <c r="C1054" s="95"/>
      <c r="D1054" s="95"/>
      <c r="E1054" s="95"/>
      <c r="F1054" s="95"/>
      <c r="G1054" s="95"/>
      <c r="H1054" s="95"/>
      <c r="I1054" s="95"/>
      <c r="J1054" s="95"/>
      <c r="K1054" s="95"/>
      <c r="L1054" s="95"/>
      <c r="M1054" s="95"/>
      <c r="N1054" s="95"/>
      <c r="O1054" s="95"/>
      <c r="P1054" s="95"/>
      <c r="Q1054" s="95"/>
      <c r="R1054" s="95"/>
      <c r="S1054" s="95"/>
      <c r="T1054" s="47"/>
      <c r="U1054" s="47"/>
      <c r="V1054" s="47"/>
      <c r="W1054" s="47"/>
      <c r="X1054" s="47"/>
      <c r="Y1054" s="47"/>
      <c r="Z1054" s="47"/>
      <c r="AA1054" s="47"/>
      <c r="AB1054" s="47"/>
      <c r="AC1054" s="47"/>
      <c r="AD1054" s="47"/>
    </row>
    <row r="1055" spans="1:30" s="45" customFormat="1" x14ac:dyDescent="0.25">
      <c r="A1055" s="95"/>
      <c r="B1055" s="95"/>
      <c r="C1055" s="95"/>
      <c r="D1055" s="95"/>
      <c r="E1055" s="95"/>
      <c r="F1055" s="95"/>
      <c r="G1055" s="95"/>
      <c r="H1055" s="95"/>
      <c r="I1055" s="95"/>
      <c r="J1055" s="95"/>
      <c r="K1055" s="95"/>
      <c r="L1055" s="95"/>
      <c r="M1055" s="95"/>
      <c r="N1055" s="95"/>
      <c r="O1055" s="95"/>
      <c r="P1055" s="95"/>
      <c r="Q1055" s="95"/>
      <c r="R1055" s="95"/>
      <c r="S1055" s="95"/>
      <c r="T1055" s="47"/>
      <c r="U1055" s="47"/>
      <c r="V1055" s="47"/>
      <c r="W1055" s="47"/>
      <c r="X1055" s="47"/>
      <c r="Y1055" s="47"/>
      <c r="Z1055" s="47"/>
      <c r="AA1055" s="47"/>
      <c r="AB1055" s="47"/>
      <c r="AC1055" s="47"/>
      <c r="AD1055" s="47"/>
    </row>
    <row r="1056" spans="1:30" s="45" customFormat="1" x14ac:dyDescent="0.25">
      <c r="A1056" s="95"/>
      <c r="B1056" s="95"/>
      <c r="C1056" s="95"/>
      <c r="D1056" s="95"/>
      <c r="E1056" s="95"/>
      <c r="F1056" s="95"/>
      <c r="G1056" s="95"/>
      <c r="H1056" s="95"/>
      <c r="I1056" s="95"/>
      <c r="J1056" s="95"/>
      <c r="K1056" s="95"/>
      <c r="L1056" s="95"/>
      <c r="M1056" s="95"/>
      <c r="N1056" s="95"/>
      <c r="O1056" s="95"/>
      <c r="P1056" s="95"/>
      <c r="Q1056" s="95"/>
      <c r="R1056" s="95"/>
      <c r="S1056" s="95"/>
      <c r="T1056" s="47"/>
      <c r="U1056" s="47"/>
      <c r="V1056" s="47"/>
      <c r="W1056" s="47"/>
      <c r="X1056" s="47"/>
      <c r="Y1056" s="47"/>
      <c r="Z1056" s="47"/>
      <c r="AA1056" s="47"/>
      <c r="AB1056" s="47"/>
      <c r="AC1056" s="47"/>
      <c r="AD1056" s="47"/>
    </row>
    <row r="1057" spans="1:30" s="45" customFormat="1" x14ac:dyDescent="0.25">
      <c r="A1057" s="95"/>
      <c r="B1057" s="95"/>
      <c r="C1057" s="95"/>
      <c r="D1057" s="95"/>
      <c r="E1057" s="95"/>
      <c r="F1057" s="95"/>
      <c r="G1057" s="95"/>
      <c r="H1057" s="95"/>
      <c r="I1057" s="95"/>
      <c r="J1057" s="95"/>
      <c r="K1057" s="95"/>
      <c r="L1057" s="95"/>
      <c r="M1057" s="95"/>
      <c r="N1057" s="95"/>
      <c r="O1057" s="95"/>
      <c r="P1057" s="95"/>
      <c r="Q1057" s="95"/>
      <c r="R1057" s="95"/>
      <c r="S1057" s="95"/>
      <c r="T1057" s="47"/>
      <c r="U1057" s="47"/>
      <c r="V1057" s="47"/>
      <c r="W1057" s="47"/>
      <c r="X1057" s="47"/>
      <c r="Y1057" s="47"/>
      <c r="Z1057" s="47"/>
      <c r="AA1057" s="47"/>
      <c r="AB1057" s="47"/>
      <c r="AC1057" s="47"/>
      <c r="AD1057" s="47"/>
    </row>
    <row r="1058" spans="1:30" s="45" customFormat="1" x14ac:dyDescent="0.25">
      <c r="A1058" s="95"/>
      <c r="B1058" s="95"/>
      <c r="C1058" s="95"/>
      <c r="D1058" s="95"/>
      <c r="E1058" s="95"/>
      <c r="F1058" s="95"/>
      <c r="G1058" s="95"/>
      <c r="H1058" s="95"/>
      <c r="I1058" s="95"/>
      <c r="J1058" s="95"/>
      <c r="K1058" s="95"/>
      <c r="L1058" s="95"/>
      <c r="M1058" s="95"/>
      <c r="N1058" s="95"/>
      <c r="O1058" s="95"/>
      <c r="P1058" s="95"/>
      <c r="Q1058" s="95"/>
      <c r="R1058" s="95"/>
      <c r="S1058" s="95"/>
      <c r="T1058" s="47"/>
      <c r="U1058" s="47"/>
      <c r="V1058" s="47"/>
      <c r="W1058" s="47"/>
      <c r="X1058" s="47"/>
      <c r="Y1058" s="47"/>
      <c r="Z1058" s="47"/>
      <c r="AA1058" s="47"/>
      <c r="AB1058" s="47"/>
      <c r="AC1058" s="47"/>
      <c r="AD1058" s="47"/>
    </row>
    <row r="1059" spans="1:30" s="45" customFormat="1" x14ac:dyDescent="0.25">
      <c r="A1059" s="95"/>
      <c r="B1059" s="95"/>
      <c r="C1059" s="95"/>
      <c r="D1059" s="95"/>
      <c r="E1059" s="95"/>
      <c r="F1059" s="95"/>
      <c r="G1059" s="95"/>
      <c r="H1059" s="95"/>
      <c r="I1059" s="95"/>
      <c r="J1059" s="95"/>
      <c r="K1059" s="95"/>
      <c r="L1059" s="95"/>
      <c r="M1059" s="95"/>
      <c r="N1059" s="95"/>
      <c r="O1059" s="95"/>
      <c r="P1059" s="95"/>
      <c r="Q1059" s="95"/>
      <c r="R1059" s="95"/>
      <c r="S1059" s="95"/>
      <c r="T1059" s="47"/>
      <c r="U1059" s="47"/>
      <c r="V1059" s="47"/>
      <c r="W1059" s="47"/>
      <c r="X1059" s="47"/>
      <c r="Y1059" s="47"/>
      <c r="Z1059" s="47"/>
      <c r="AA1059" s="47"/>
      <c r="AB1059" s="47"/>
      <c r="AC1059" s="47"/>
      <c r="AD1059" s="47"/>
    </row>
    <row r="1060" spans="1:30" s="45" customFormat="1" x14ac:dyDescent="0.25">
      <c r="A1060" s="95"/>
      <c r="B1060" s="95"/>
      <c r="C1060" s="95"/>
      <c r="D1060" s="95"/>
      <c r="E1060" s="95"/>
      <c r="F1060" s="95"/>
      <c r="G1060" s="95"/>
      <c r="H1060" s="95"/>
      <c r="I1060" s="95"/>
      <c r="J1060" s="95"/>
      <c r="K1060" s="95"/>
      <c r="L1060" s="95"/>
      <c r="M1060" s="95"/>
      <c r="N1060" s="95"/>
      <c r="O1060" s="95"/>
      <c r="P1060" s="95"/>
      <c r="Q1060" s="95"/>
      <c r="R1060" s="95"/>
      <c r="S1060" s="95"/>
      <c r="T1060" s="47"/>
      <c r="U1060" s="47"/>
      <c r="V1060" s="47"/>
      <c r="W1060" s="47"/>
      <c r="X1060" s="47"/>
      <c r="Y1060" s="47"/>
      <c r="Z1060" s="47"/>
      <c r="AA1060" s="47"/>
      <c r="AB1060" s="47"/>
      <c r="AC1060" s="47"/>
      <c r="AD1060" s="47"/>
    </row>
    <row r="1061" spans="1:30" s="45" customFormat="1" x14ac:dyDescent="0.25">
      <c r="A1061" s="95"/>
      <c r="B1061" s="95"/>
      <c r="C1061" s="95"/>
      <c r="D1061" s="95"/>
      <c r="E1061" s="95"/>
      <c r="F1061" s="95"/>
      <c r="G1061" s="95"/>
      <c r="H1061" s="95"/>
      <c r="I1061" s="95"/>
      <c r="J1061" s="95"/>
      <c r="K1061" s="95"/>
      <c r="L1061" s="95"/>
      <c r="M1061" s="95"/>
      <c r="N1061" s="95"/>
      <c r="O1061" s="95"/>
      <c r="P1061" s="95"/>
      <c r="Q1061" s="95"/>
      <c r="R1061" s="95"/>
      <c r="S1061" s="95"/>
      <c r="T1061" s="47"/>
      <c r="U1061" s="47"/>
      <c r="V1061" s="47"/>
      <c r="W1061" s="47"/>
      <c r="X1061" s="47"/>
      <c r="Y1061" s="47"/>
      <c r="Z1061" s="47"/>
      <c r="AA1061" s="47"/>
      <c r="AB1061" s="47"/>
      <c r="AC1061" s="47"/>
      <c r="AD1061" s="47"/>
    </row>
    <row r="1062" spans="1:30" s="45" customFormat="1" x14ac:dyDescent="0.25">
      <c r="A1062" s="95"/>
      <c r="B1062" s="95"/>
      <c r="C1062" s="95"/>
      <c r="D1062" s="95"/>
      <c r="E1062" s="95"/>
      <c r="F1062" s="95"/>
      <c r="G1062" s="95"/>
      <c r="H1062" s="95"/>
      <c r="I1062" s="95"/>
      <c r="J1062" s="95"/>
      <c r="K1062" s="95"/>
      <c r="L1062" s="95"/>
      <c r="M1062" s="95"/>
      <c r="N1062" s="95"/>
      <c r="O1062" s="95"/>
      <c r="P1062" s="95"/>
      <c r="Q1062" s="95"/>
      <c r="R1062" s="95"/>
      <c r="S1062" s="95"/>
      <c r="T1062" s="47"/>
      <c r="U1062" s="47"/>
      <c r="V1062" s="47"/>
      <c r="W1062" s="47"/>
      <c r="X1062" s="47"/>
      <c r="Y1062" s="47"/>
      <c r="Z1062" s="47"/>
      <c r="AA1062" s="47"/>
      <c r="AB1062" s="47"/>
      <c r="AC1062" s="47"/>
      <c r="AD1062" s="47"/>
    </row>
    <row r="1063" spans="1:30" s="45" customFormat="1" x14ac:dyDescent="0.25">
      <c r="A1063" s="95"/>
      <c r="B1063" s="95"/>
      <c r="C1063" s="95"/>
      <c r="D1063" s="95"/>
      <c r="E1063" s="95"/>
      <c r="F1063" s="95"/>
      <c r="G1063" s="95"/>
      <c r="H1063" s="95"/>
      <c r="I1063" s="95"/>
      <c r="J1063" s="95"/>
      <c r="K1063" s="95"/>
      <c r="L1063" s="95"/>
      <c r="M1063" s="95"/>
      <c r="N1063" s="95"/>
      <c r="O1063" s="95"/>
      <c r="P1063" s="95"/>
      <c r="Q1063" s="95"/>
      <c r="R1063" s="95"/>
      <c r="S1063" s="95"/>
      <c r="T1063" s="47"/>
      <c r="U1063" s="47"/>
      <c r="V1063" s="47"/>
      <c r="W1063" s="47"/>
      <c r="X1063" s="47"/>
      <c r="Y1063" s="47"/>
      <c r="Z1063" s="47"/>
      <c r="AA1063" s="47"/>
      <c r="AB1063" s="47"/>
      <c r="AC1063" s="47"/>
      <c r="AD1063" s="47"/>
    </row>
    <row r="1064" spans="1:30" s="45" customFormat="1" x14ac:dyDescent="0.25">
      <c r="A1064" s="95"/>
      <c r="B1064" s="95"/>
      <c r="C1064" s="95"/>
      <c r="D1064" s="95"/>
      <c r="E1064" s="95"/>
      <c r="F1064" s="95"/>
      <c r="G1064" s="95"/>
      <c r="H1064" s="95"/>
      <c r="I1064" s="95"/>
      <c r="J1064" s="95"/>
      <c r="K1064" s="95"/>
      <c r="L1064" s="95"/>
      <c r="M1064" s="95"/>
      <c r="N1064" s="95"/>
      <c r="O1064" s="95"/>
      <c r="P1064" s="95"/>
      <c r="Q1064" s="95"/>
      <c r="R1064" s="95"/>
      <c r="S1064" s="95"/>
      <c r="T1064" s="47"/>
      <c r="U1064" s="47"/>
      <c r="V1064" s="47"/>
      <c r="W1064" s="47"/>
      <c r="X1064" s="47"/>
      <c r="Y1064" s="47"/>
      <c r="Z1064" s="47"/>
      <c r="AA1064" s="47"/>
      <c r="AB1064" s="47"/>
      <c r="AC1064" s="47"/>
      <c r="AD1064" s="47"/>
    </row>
    <row r="1065" spans="1:30" s="45" customFormat="1" x14ac:dyDescent="0.25">
      <c r="A1065" s="95"/>
      <c r="B1065" s="95"/>
      <c r="C1065" s="95"/>
      <c r="D1065" s="95"/>
      <c r="E1065" s="95"/>
      <c r="F1065" s="95"/>
      <c r="G1065" s="95"/>
      <c r="H1065" s="95"/>
      <c r="I1065" s="95"/>
      <c r="J1065" s="95"/>
      <c r="K1065" s="95"/>
      <c r="L1065" s="95"/>
      <c r="M1065" s="95"/>
      <c r="N1065" s="95"/>
      <c r="O1065" s="95"/>
      <c r="P1065" s="95"/>
      <c r="Q1065" s="95"/>
      <c r="R1065" s="95"/>
      <c r="S1065" s="95"/>
      <c r="T1065" s="47"/>
      <c r="U1065" s="47"/>
      <c r="V1065" s="47"/>
      <c r="W1065" s="47"/>
      <c r="X1065" s="47"/>
      <c r="Y1065" s="47"/>
      <c r="Z1065" s="47"/>
      <c r="AA1065" s="47"/>
      <c r="AB1065" s="47"/>
      <c r="AC1065" s="47"/>
      <c r="AD1065" s="47"/>
    </row>
    <row r="1066" spans="1:30" s="45" customFormat="1" x14ac:dyDescent="0.25">
      <c r="A1066" s="95"/>
      <c r="B1066" s="95"/>
      <c r="C1066" s="95"/>
      <c r="D1066" s="95"/>
      <c r="E1066" s="95"/>
      <c r="F1066" s="95"/>
      <c r="G1066" s="95"/>
      <c r="H1066" s="95"/>
      <c r="I1066" s="95"/>
      <c r="J1066" s="95"/>
      <c r="K1066" s="95"/>
      <c r="L1066" s="95"/>
      <c r="M1066" s="95"/>
      <c r="N1066" s="95"/>
      <c r="O1066" s="95"/>
      <c r="P1066" s="95"/>
      <c r="Q1066" s="95"/>
      <c r="R1066" s="95"/>
      <c r="S1066" s="95"/>
      <c r="T1066" s="47"/>
      <c r="U1066" s="47"/>
      <c r="V1066" s="47"/>
      <c r="W1066" s="47"/>
      <c r="X1066" s="47"/>
      <c r="Y1066" s="47"/>
      <c r="Z1066" s="47"/>
      <c r="AA1066" s="47"/>
      <c r="AB1066" s="47"/>
      <c r="AC1066" s="47"/>
      <c r="AD1066" s="47"/>
    </row>
    <row r="1067" spans="1:30" s="45" customFormat="1" x14ac:dyDescent="0.25">
      <c r="A1067" s="95"/>
      <c r="B1067" s="95"/>
      <c r="C1067" s="95"/>
      <c r="D1067" s="95"/>
      <c r="E1067" s="95"/>
      <c r="F1067" s="95"/>
      <c r="G1067" s="95"/>
      <c r="H1067" s="95"/>
      <c r="I1067" s="95"/>
      <c r="J1067" s="95"/>
      <c r="K1067" s="95"/>
      <c r="L1067" s="95"/>
      <c r="M1067" s="95"/>
      <c r="N1067" s="95"/>
      <c r="O1067" s="95"/>
      <c r="P1067" s="95"/>
      <c r="Q1067" s="95"/>
      <c r="R1067" s="95"/>
      <c r="S1067" s="95"/>
      <c r="T1067" s="47"/>
      <c r="U1067" s="47"/>
      <c r="V1067" s="47"/>
      <c r="W1067" s="47"/>
      <c r="X1067" s="47"/>
      <c r="Y1067" s="47"/>
      <c r="Z1067" s="47"/>
      <c r="AA1067" s="47"/>
      <c r="AB1067" s="47"/>
      <c r="AC1067" s="47"/>
      <c r="AD1067" s="47"/>
    </row>
    <row r="1068" spans="1:30" s="45" customFormat="1" x14ac:dyDescent="0.25">
      <c r="A1068" s="95"/>
      <c r="B1068" s="95"/>
      <c r="C1068" s="95"/>
      <c r="D1068" s="95"/>
      <c r="E1068" s="95"/>
      <c r="F1068" s="95"/>
      <c r="G1068" s="95"/>
      <c r="H1068" s="95"/>
      <c r="I1068" s="95"/>
      <c r="J1068" s="95"/>
      <c r="K1068" s="95"/>
      <c r="L1068" s="95"/>
      <c r="M1068" s="95"/>
      <c r="N1068" s="95"/>
      <c r="O1068" s="95"/>
      <c r="P1068" s="95"/>
      <c r="Q1068" s="95"/>
      <c r="R1068" s="95"/>
      <c r="S1068" s="95"/>
      <c r="T1068" s="47"/>
      <c r="U1068" s="47"/>
      <c r="V1068" s="47"/>
      <c r="W1068" s="47"/>
      <c r="X1068" s="47"/>
      <c r="Y1068" s="47"/>
      <c r="Z1068" s="47"/>
      <c r="AA1068" s="47"/>
      <c r="AB1068" s="47"/>
      <c r="AC1068" s="47"/>
      <c r="AD1068" s="47"/>
    </row>
    <row r="1069" spans="1:30" s="45" customFormat="1" x14ac:dyDescent="0.25">
      <c r="A1069" s="95"/>
      <c r="B1069" s="95"/>
      <c r="C1069" s="95"/>
      <c r="D1069" s="95"/>
      <c r="E1069" s="95"/>
      <c r="F1069" s="95"/>
      <c r="G1069" s="95"/>
      <c r="H1069" s="95"/>
      <c r="I1069" s="95"/>
      <c r="J1069" s="95"/>
      <c r="K1069" s="95"/>
      <c r="L1069" s="95"/>
      <c r="M1069" s="95"/>
      <c r="N1069" s="95"/>
      <c r="O1069" s="95"/>
      <c r="P1069" s="95"/>
      <c r="Q1069" s="95"/>
      <c r="R1069" s="95"/>
      <c r="S1069" s="95"/>
      <c r="T1069" s="47"/>
      <c r="U1069" s="47"/>
      <c r="V1069" s="47"/>
      <c r="W1069" s="47"/>
      <c r="X1069" s="47"/>
      <c r="Y1069" s="47"/>
      <c r="Z1069" s="47"/>
      <c r="AA1069" s="47"/>
      <c r="AB1069" s="47"/>
      <c r="AC1069" s="47"/>
      <c r="AD1069" s="47"/>
    </row>
    <row r="1070" spans="1:30" s="45" customFormat="1" x14ac:dyDescent="0.25">
      <c r="A1070" s="95"/>
      <c r="B1070" s="95"/>
      <c r="C1070" s="95"/>
      <c r="D1070" s="95"/>
      <c r="E1070" s="95"/>
      <c r="F1070" s="95"/>
      <c r="G1070" s="95"/>
      <c r="H1070" s="95"/>
      <c r="I1070" s="95"/>
      <c r="J1070" s="95"/>
      <c r="K1070" s="95"/>
      <c r="L1070" s="95"/>
      <c r="M1070" s="95"/>
      <c r="N1070" s="95"/>
      <c r="O1070" s="95"/>
      <c r="P1070" s="95"/>
      <c r="Q1070" s="95"/>
      <c r="R1070" s="95"/>
      <c r="S1070" s="95"/>
      <c r="T1070" s="47"/>
      <c r="U1070" s="47"/>
      <c r="V1070" s="47"/>
      <c r="W1070" s="47"/>
      <c r="X1070" s="47"/>
      <c r="Y1070" s="47"/>
      <c r="Z1070" s="47"/>
      <c r="AA1070" s="47"/>
      <c r="AB1070" s="47"/>
      <c r="AC1070" s="47"/>
      <c r="AD1070" s="47"/>
    </row>
    <row r="1071" spans="1:30" s="45" customFormat="1" x14ac:dyDescent="0.25">
      <c r="A1071" s="95"/>
      <c r="B1071" s="95"/>
      <c r="C1071" s="95"/>
      <c r="D1071" s="95"/>
      <c r="E1071" s="95"/>
      <c r="F1071" s="95"/>
      <c r="G1071" s="95"/>
      <c r="H1071" s="95"/>
      <c r="I1071" s="95"/>
      <c r="J1071" s="95"/>
      <c r="K1071" s="95"/>
      <c r="L1071" s="95"/>
      <c r="M1071" s="95"/>
      <c r="N1071" s="95"/>
      <c r="O1071" s="95"/>
      <c r="P1071" s="95"/>
      <c r="Q1071" s="95"/>
      <c r="R1071" s="95"/>
      <c r="S1071" s="95"/>
      <c r="T1071" s="47"/>
      <c r="U1071" s="47"/>
      <c r="V1071" s="47"/>
      <c r="W1071" s="47"/>
      <c r="X1071" s="47"/>
      <c r="Y1071" s="47"/>
      <c r="Z1071" s="47"/>
      <c r="AA1071" s="47"/>
      <c r="AB1071" s="47"/>
      <c r="AC1071" s="47"/>
      <c r="AD1071" s="47"/>
    </row>
    <row r="1072" spans="1:30" s="45" customFormat="1" x14ac:dyDescent="0.25">
      <c r="A1072" s="95"/>
      <c r="B1072" s="95"/>
      <c r="C1072" s="95"/>
      <c r="D1072" s="95"/>
      <c r="E1072" s="95"/>
      <c r="F1072" s="95"/>
      <c r="G1072" s="95"/>
      <c r="H1072" s="95"/>
      <c r="I1072" s="95"/>
      <c r="J1072" s="95"/>
      <c r="K1072" s="95"/>
      <c r="L1072" s="95"/>
      <c r="M1072" s="95"/>
      <c r="N1072" s="95"/>
      <c r="O1072" s="95"/>
      <c r="P1072" s="95"/>
      <c r="Q1072" s="95"/>
      <c r="R1072" s="95"/>
      <c r="S1072" s="95"/>
      <c r="T1072" s="47"/>
      <c r="U1072" s="47"/>
      <c r="V1072" s="47"/>
      <c r="W1072" s="47"/>
      <c r="X1072" s="47"/>
      <c r="Y1072" s="47"/>
      <c r="Z1072" s="47"/>
      <c r="AA1072" s="47"/>
      <c r="AB1072" s="47"/>
      <c r="AC1072" s="47"/>
      <c r="AD1072" s="47"/>
    </row>
    <row r="1073" spans="1:30" s="45" customFormat="1" x14ac:dyDescent="0.25">
      <c r="A1073" s="95"/>
      <c r="B1073" s="95"/>
      <c r="C1073" s="95"/>
      <c r="D1073" s="95"/>
      <c r="E1073" s="95"/>
      <c r="F1073" s="95"/>
      <c r="G1073" s="95"/>
      <c r="H1073" s="95"/>
      <c r="I1073" s="95"/>
      <c r="J1073" s="95"/>
      <c r="K1073" s="95"/>
      <c r="L1073" s="95"/>
      <c r="M1073" s="95"/>
      <c r="N1073" s="95"/>
      <c r="O1073" s="95"/>
      <c r="P1073" s="95"/>
      <c r="Q1073" s="95"/>
      <c r="R1073" s="95"/>
      <c r="S1073" s="95"/>
      <c r="T1073" s="47"/>
      <c r="U1073" s="47"/>
      <c r="V1073" s="47"/>
      <c r="W1073" s="47"/>
      <c r="X1073" s="47"/>
      <c r="Y1073" s="47"/>
      <c r="Z1073" s="47"/>
      <c r="AA1073" s="47"/>
      <c r="AB1073" s="47"/>
      <c r="AC1073" s="47"/>
      <c r="AD1073" s="47"/>
    </row>
    <row r="1074" spans="1:30" s="45" customFormat="1" x14ac:dyDescent="0.25">
      <c r="A1074" s="95"/>
      <c r="B1074" s="95"/>
      <c r="C1074" s="95"/>
      <c r="D1074" s="95"/>
      <c r="E1074" s="95"/>
      <c r="F1074" s="95"/>
      <c r="G1074" s="95"/>
      <c r="H1074" s="95"/>
      <c r="I1074" s="95"/>
      <c r="J1074" s="95"/>
      <c r="K1074" s="95"/>
      <c r="L1074" s="95"/>
      <c r="M1074" s="95"/>
      <c r="N1074" s="95"/>
      <c r="O1074" s="95"/>
      <c r="P1074" s="95"/>
      <c r="Q1074" s="95"/>
      <c r="R1074" s="95"/>
      <c r="S1074" s="95"/>
      <c r="T1074" s="47"/>
      <c r="U1074" s="47"/>
      <c r="V1074" s="47"/>
      <c r="W1074" s="47"/>
      <c r="X1074" s="47"/>
      <c r="Y1074" s="47"/>
      <c r="Z1074" s="47"/>
      <c r="AA1074" s="47"/>
      <c r="AB1074" s="47"/>
      <c r="AC1074" s="47"/>
      <c r="AD1074" s="47"/>
    </row>
    <row r="1075" spans="1:30" s="45" customFormat="1" x14ac:dyDescent="0.25">
      <c r="A1075" s="95"/>
      <c r="B1075" s="95"/>
      <c r="C1075" s="95"/>
      <c r="D1075" s="95"/>
      <c r="E1075" s="95"/>
      <c r="F1075" s="95"/>
      <c r="G1075" s="95"/>
      <c r="H1075" s="95"/>
      <c r="I1075" s="95"/>
      <c r="J1075" s="95"/>
      <c r="K1075" s="95"/>
      <c r="L1075" s="95"/>
      <c r="M1075" s="95"/>
      <c r="N1075" s="95"/>
      <c r="O1075" s="95"/>
      <c r="P1075" s="95"/>
      <c r="Q1075" s="95"/>
      <c r="R1075" s="95"/>
      <c r="S1075" s="95"/>
      <c r="T1075" s="47"/>
      <c r="U1075" s="47"/>
      <c r="V1075" s="47"/>
      <c r="W1075" s="47"/>
      <c r="X1075" s="47"/>
      <c r="Y1075" s="47"/>
      <c r="Z1075" s="47"/>
      <c r="AA1075" s="47"/>
      <c r="AB1075" s="47"/>
      <c r="AC1075" s="47"/>
      <c r="AD1075" s="47"/>
    </row>
    <row r="1076" spans="1:30" s="45" customFormat="1" x14ac:dyDescent="0.25">
      <c r="A1076" s="95"/>
      <c r="B1076" s="95"/>
      <c r="C1076" s="95"/>
      <c r="D1076" s="95"/>
      <c r="E1076" s="95"/>
      <c r="F1076" s="95"/>
      <c r="G1076" s="95"/>
      <c r="H1076" s="95"/>
      <c r="I1076" s="95"/>
      <c r="J1076" s="95"/>
      <c r="K1076" s="95"/>
      <c r="L1076" s="95"/>
      <c r="M1076" s="95"/>
      <c r="N1076" s="95"/>
      <c r="O1076" s="95"/>
      <c r="P1076" s="95"/>
      <c r="Q1076" s="95"/>
      <c r="R1076" s="95"/>
      <c r="S1076" s="95"/>
      <c r="T1076" s="47"/>
      <c r="U1076" s="47"/>
      <c r="V1076" s="47"/>
      <c r="W1076" s="47"/>
      <c r="X1076" s="47"/>
      <c r="Y1076" s="47"/>
      <c r="Z1076" s="47"/>
      <c r="AA1076" s="47"/>
      <c r="AB1076" s="47"/>
      <c r="AC1076" s="47"/>
      <c r="AD1076" s="47"/>
    </row>
    <row r="1077" spans="1:30" s="45" customFormat="1" x14ac:dyDescent="0.25">
      <c r="A1077" s="95"/>
      <c r="B1077" s="95"/>
      <c r="C1077" s="95"/>
      <c r="D1077" s="95"/>
      <c r="E1077" s="95"/>
      <c r="F1077" s="95"/>
      <c r="G1077" s="95"/>
      <c r="H1077" s="95"/>
      <c r="I1077" s="95"/>
      <c r="J1077" s="95"/>
      <c r="K1077" s="95"/>
      <c r="L1077" s="95"/>
      <c r="M1077" s="95"/>
      <c r="N1077" s="95"/>
      <c r="O1077" s="95"/>
      <c r="P1077" s="95"/>
      <c r="Q1077" s="95"/>
      <c r="R1077" s="95"/>
      <c r="S1077" s="95"/>
      <c r="T1077" s="47"/>
      <c r="U1077" s="47"/>
      <c r="V1077" s="47"/>
      <c r="W1077" s="47"/>
      <c r="X1077" s="47"/>
      <c r="Y1077" s="47"/>
      <c r="Z1077" s="47"/>
      <c r="AA1077" s="47"/>
      <c r="AB1077" s="47"/>
      <c r="AC1077" s="47"/>
      <c r="AD1077" s="47"/>
    </row>
    <row r="1078" spans="1:30" s="45" customFormat="1" x14ac:dyDescent="0.25">
      <c r="A1078" s="95"/>
      <c r="B1078" s="95"/>
      <c r="C1078" s="95"/>
      <c r="D1078" s="95"/>
      <c r="E1078" s="95"/>
      <c r="F1078" s="95"/>
      <c r="G1078" s="95"/>
      <c r="H1078" s="95"/>
      <c r="I1078" s="95"/>
      <c r="J1078" s="95"/>
      <c r="K1078" s="95"/>
      <c r="L1078" s="95"/>
      <c r="M1078" s="95"/>
      <c r="N1078" s="95"/>
      <c r="O1078" s="95"/>
      <c r="P1078" s="95"/>
      <c r="Q1078" s="95"/>
      <c r="R1078" s="95"/>
      <c r="S1078" s="95"/>
      <c r="T1078" s="47"/>
      <c r="U1078" s="47"/>
      <c r="V1078" s="47"/>
      <c r="W1078" s="47"/>
      <c r="X1078" s="47"/>
      <c r="Y1078" s="47"/>
      <c r="Z1078" s="47"/>
      <c r="AA1078" s="47"/>
      <c r="AB1078" s="47"/>
      <c r="AC1078" s="47"/>
      <c r="AD1078" s="47"/>
    </row>
    <row r="1079" spans="1:30" s="45" customFormat="1" x14ac:dyDescent="0.25">
      <c r="A1079" s="95"/>
      <c r="B1079" s="95"/>
      <c r="C1079" s="95"/>
      <c r="D1079" s="95"/>
      <c r="E1079" s="95"/>
      <c r="F1079" s="95"/>
      <c r="G1079" s="95"/>
      <c r="H1079" s="95"/>
      <c r="I1079" s="95"/>
      <c r="J1079" s="95"/>
      <c r="K1079" s="95"/>
      <c r="L1079" s="95"/>
      <c r="M1079" s="95"/>
      <c r="N1079" s="95"/>
      <c r="O1079" s="95"/>
      <c r="P1079" s="95"/>
      <c r="Q1079" s="95"/>
      <c r="R1079" s="95"/>
      <c r="S1079" s="95"/>
      <c r="T1079" s="47"/>
      <c r="U1079" s="47"/>
      <c r="V1079" s="47"/>
      <c r="W1079" s="47"/>
      <c r="X1079" s="47"/>
      <c r="Y1079" s="47"/>
      <c r="Z1079" s="47"/>
      <c r="AA1079" s="47"/>
      <c r="AB1079" s="47"/>
      <c r="AC1079" s="47"/>
      <c r="AD1079" s="47"/>
    </row>
    <row r="1080" spans="1:30" s="45" customFormat="1" x14ac:dyDescent="0.25">
      <c r="A1080" s="95"/>
      <c r="B1080" s="95"/>
      <c r="C1080" s="95"/>
      <c r="D1080" s="95"/>
      <c r="E1080" s="95"/>
      <c r="F1080" s="95"/>
      <c r="G1080" s="95"/>
      <c r="H1080" s="95"/>
      <c r="I1080" s="95"/>
      <c r="J1080" s="95"/>
      <c r="K1080" s="95"/>
      <c r="L1080" s="95"/>
      <c r="M1080" s="95"/>
      <c r="N1080" s="95"/>
      <c r="O1080" s="95"/>
      <c r="P1080" s="95"/>
      <c r="Q1080" s="95"/>
      <c r="R1080" s="95"/>
      <c r="S1080" s="95"/>
      <c r="T1080" s="47"/>
      <c r="U1080" s="47"/>
      <c r="V1080" s="47"/>
      <c r="W1080" s="47"/>
      <c r="X1080" s="47"/>
      <c r="Y1080" s="47"/>
      <c r="Z1080" s="47"/>
      <c r="AA1080" s="47"/>
      <c r="AB1080" s="47"/>
      <c r="AC1080" s="47"/>
      <c r="AD1080" s="47"/>
    </row>
    <row r="1081" spans="1:30" s="45" customFormat="1" x14ac:dyDescent="0.25">
      <c r="A1081" s="95"/>
      <c r="B1081" s="95"/>
      <c r="C1081" s="95"/>
      <c r="D1081" s="95"/>
      <c r="E1081" s="95"/>
      <c r="F1081" s="95"/>
      <c r="G1081" s="95"/>
      <c r="H1081" s="95"/>
      <c r="I1081" s="95"/>
      <c r="J1081" s="95"/>
      <c r="K1081" s="95"/>
      <c r="L1081" s="95"/>
      <c r="M1081" s="95"/>
      <c r="N1081" s="95"/>
      <c r="O1081" s="95"/>
      <c r="P1081" s="95"/>
      <c r="Q1081" s="95"/>
      <c r="R1081" s="95"/>
      <c r="S1081" s="95"/>
      <c r="T1081" s="47"/>
      <c r="U1081" s="47"/>
      <c r="V1081" s="47"/>
      <c r="W1081" s="47"/>
      <c r="X1081" s="47"/>
      <c r="Y1081" s="47"/>
      <c r="Z1081" s="47"/>
      <c r="AA1081" s="47"/>
      <c r="AB1081" s="47"/>
      <c r="AC1081" s="47"/>
      <c r="AD1081" s="47"/>
    </row>
    <row r="1082" spans="1:30" s="45" customFormat="1" x14ac:dyDescent="0.25">
      <c r="A1082" s="95"/>
      <c r="B1082" s="95"/>
      <c r="C1082" s="95"/>
      <c r="D1082" s="95"/>
      <c r="E1082" s="95"/>
      <c r="F1082" s="95"/>
      <c r="G1082" s="95"/>
      <c r="H1082" s="95"/>
      <c r="I1082" s="95"/>
      <c r="J1082" s="95"/>
      <c r="K1082" s="95"/>
      <c r="L1082" s="95"/>
      <c r="M1082" s="95"/>
      <c r="N1082" s="95"/>
      <c r="O1082" s="95"/>
      <c r="P1082" s="95"/>
      <c r="Q1082" s="95"/>
      <c r="R1082" s="95"/>
      <c r="S1082" s="95"/>
      <c r="T1082" s="47"/>
      <c r="U1082" s="47"/>
      <c r="V1082" s="47"/>
      <c r="W1082" s="47"/>
      <c r="X1082" s="47"/>
      <c r="Y1082" s="47"/>
      <c r="Z1082" s="47"/>
      <c r="AA1082" s="47"/>
      <c r="AB1082" s="47"/>
      <c r="AC1082" s="47"/>
      <c r="AD1082" s="47"/>
    </row>
    <row r="1083" spans="1:30" s="45" customFormat="1" x14ac:dyDescent="0.25">
      <c r="A1083" s="95"/>
      <c r="B1083" s="95"/>
      <c r="C1083" s="95"/>
      <c r="D1083" s="95"/>
      <c r="E1083" s="95"/>
      <c r="F1083" s="95"/>
      <c r="G1083" s="95"/>
      <c r="H1083" s="95"/>
      <c r="I1083" s="95"/>
      <c r="J1083" s="95"/>
      <c r="K1083" s="95"/>
      <c r="L1083" s="95"/>
      <c r="M1083" s="95"/>
      <c r="N1083" s="95"/>
      <c r="O1083" s="95"/>
      <c r="P1083" s="95"/>
      <c r="Q1083" s="95"/>
      <c r="R1083" s="95"/>
      <c r="S1083" s="95"/>
      <c r="T1083" s="47"/>
      <c r="U1083" s="47"/>
      <c r="V1083" s="47"/>
      <c r="W1083" s="47"/>
      <c r="X1083" s="47"/>
      <c r="Y1083" s="47"/>
      <c r="Z1083" s="47"/>
      <c r="AA1083" s="47"/>
      <c r="AB1083" s="47"/>
      <c r="AC1083" s="47"/>
      <c r="AD1083" s="47"/>
    </row>
    <row r="1084" spans="1:30" s="45" customFormat="1" x14ac:dyDescent="0.25">
      <c r="A1084" s="95"/>
      <c r="B1084" s="95"/>
      <c r="C1084" s="95"/>
      <c r="D1084" s="95"/>
      <c r="E1084" s="95"/>
      <c r="F1084" s="95"/>
      <c r="G1084" s="95"/>
      <c r="H1084" s="95"/>
      <c r="I1084" s="95"/>
      <c r="J1084" s="95"/>
      <c r="K1084" s="95"/>
      <c r="L1084" s="95"/>
      <c r="M1084" s="95"/>
      <c r="N1084" s="95"/>
      <c r="O1084" s="95"/>
      <c r="P1084" s="95"/>
      <c r="Q1084" s="95"/>
      <c r="R1084" s="95"/>
      <c r="S1084" s="95"/>
      <c r="T1084" s="47"/>
      <c r="U1084" s="47"/>
      <c r="V1084" s="47"/>
      <c r="W1084" s="47"/>
      <c r="X1084" s="47"/>
      <c r="Y1084" s="47"/>
      <c r="Z1084" s="47"/>
      <c r="AA1084" s="47"/>
      <c r="AB1084" s="47"/>
      <c r="AC1084" s="47"/>
      <c r="AD1084" s="47"/>
    </row>
    <row r="1085" spans="1:30" s="45" customFormat="1" x14ac:dyDescent="0.25">
      <c r="A1085" s="95"/>
      <c r="B1085" s="95"/>
      <c r="C1085" s="95"/>
      <c r="D1085" s="95"/>
      <c r="E1085" s="95"/>
      <c r="F1085" s="95"/>
      <c r="G1085" s="95"/>
      <c r="H1085" s="95"/>
      <c r="I1085" s="95"/>
      <c r="J1085" s="95"/>
      <c r="K1085" s="95"/>
      <c r="L1085" s="95"/>
      <c r="M1085" s="95"/>
      <c r="N1085" s="95"/>
      <c r="O1085" s="95"/>
      <c r="P1085" s="95"/>
      <c r="Q1085" s="95"/>
      <c r="R1085" s="95"/>
      <c r="S1085" s="95"/>
      <c r="T1085" s="47"/>
      <c r="U1085" s="47"/>
      <c r="V1085" s="47"/>
      <c r="W1085" s="47"/>
      <c r="X1085" s="47"/>
      <c r="Y1085" s="47"/>
      <c r="Z1085" s="47"/>
      <c r="AA1085" s="47"/>
      <c r="AB1085" s="47"/>
      <c r="AC1085" s="47"/>
      <c r="AD1085" s="47"/>
    </row>
    <row r="1086" spans="1:30" s="45" customFormat="1" x14ac:dyDescent="0.25">
      <c r="A1086" s="95"/>
      <c r="B1086" s="95"/>
      <c r="C1086" s="95"/>
      <c r="D1086" s="95"/>
      <c r="E1086" s="95"/>
      <c r="F1086" s="95"/>
      <c r="G1086" s="95"/>
      <c r="H1086" s="95"/>
      <c r="I1086" s="95"/>
      <c r="J1086" s="95"/>
      <c r="K1086" s="95"/>
      <c r="L1086" s="95"/>
      <c r="M1086" s="95"/>
      <c r="N1086" s="95"/>
      <c r="O1086" s="95"/>
      <c r="P1086" s="95"/>
      <c r="Q1086" s="95"/>
      <c r="R1086" s="95"/>
      <c r="S1086" s="95"/>
      <c r="T1086" s="47"/>
      <c r="U1086" s="47"/>
      <c r="V1086" s="47"/>
      <c r="W1086" s="47"/>
      <c r="X1086" s="47"/>
      <c r="Y1086" s="47"/>
      <c r="Z1086" s="47"/>
      <c r="AA1086" s="47"/>
      <c r="AB1086" s="47"/>
      <c r="AC1086" s="47"/>
      <c r="AD1086" s="47"/>
    </row>
    <row r="1087" spans="1:30" s="45" customFormat="1" x14ac:dyDescent="0.25">
      <c r="A1087" s="95"/>
      <c r="B1087" s="95"/>
      <c r="C1087" s="95"/>
      <c r="D1087" s="95"/>
      <c r="E1087" s="95"/>
      <c r="F1087" s="95"/>
      <c r="G1087" s="95"/>
      <c r="H1087" s="95"/>
      <c r="I1087" s="95"/>
      <c r="J1087" s="95"/>
      <c r="K1087" s="95"/>
      <c r="L1087" s="95"/>
      <c r="M1087" s="95"/>
      <c r="N1087" s="95"/>
      <c r="O1087" s="95"/>
      <c r="P1087" s="95"/>
      <c r="Q1087" s="95"/>
      <c r="R1087" s="95"/>
      <c r="S1087" s="95"/>
      <c r="T1087" s="47"/>
      <c r="U1087" s="47"/>
      <c r="V1087" s="47"/>
      <c r="W1087" s="47"/>
      <c r="X1087" s="47"/>
      <c r="Y1087" s="47"/>
      <c r="Z1087" s="47"/>
      <c r="AA1087" s="47"/>
      <c r="AB1087" s="47"/>
      <c r="AC1087" s="47"/>
      <c r="AD1087" s="47"/>
    </row>
  </sheetData>
  <mergeCells count="38">
    <mergeCell ref="AC13:AD14"/>
    <mergeCell ref="F14:G15"/>
    <mergeCell ref="Y6:AD6"/>
    <mergeCell ref="V13:AB14"/>
    <mergeCell ref="Y1:AD4"/>
    <mergeCell ref="A7:AD7"/>
    <mergeCell ref="A8:AD8"/>
    <mergeCell ref="A9:AD9"/>
    <mergeCell ref="C11:T11"/>
    <mergeCell ref="C10:T10"/>
    <mergeCell ref="U65:U66"/>
    <mergeCell ref="T38:T39"/>
    <mergeCell ref="H14:I15"/>
    <mergeCell ref="C111:D111"/>
    <mergeCell ref="Y5:AA5"/>
    <mergeCell ref="T105:T106"/>
    <mergeCell ref="T97:T99"/>
    <mergeCell ref="U97:U99"/>
    <mergeCell ref="T31:T33"/>
    <mergeCell ref="U31:U33"/>
    <mergeCell ref="C13:S13"/>
    <mergeCell ref="C14:E15"/>
    <mergeCell ref="AE36:AE38"/>
    <mergeCell ref="F112:AC112"/>
    <mergeCell ref="U13:U15"/>
    <mergeCell ref="J14:S15"/>
    <mergeCell ref="T13:T15"/>
    <mergeCell ref="T51:T52"/>
    <mergeCell ref="U51:U52"/>
    <mergeCell ref="T65:T66"/>
    <mergeCell ref="U38:U39"/>
    <mergeCell ref="U90:U91"/>
    <mergeCell ref="T93:T95"/>
    <mergeCell ref="T90:T91"/>
    <mergeCell ref="E110:V110"/>
    <mergeCell ref="X110:AC110"/>
    <mergeCell ref="T57:T59"/>
    <mergeCell ref="U93:U95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1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"/>
  <sheetViews>
    <sheetView workbookViewId="0">
      <selection activeCell="B4" sqref="B4:S4"/>
    </sheetView>
  </sheetViews>
  <sheetFormatPr defaultRowHeight="15" x14ac:dyDescent="0.25"/>
  <sheetData>
    <row r="4" spans="2:19" ht="78" customHeight="1" x14ac:dyDescent="0.4">
      <c r="B4" s="153" t="s">
        <v>128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</sheetData>
  <mergeCells count="1">
    <mergeCell ref="B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Васильева Наталья Владимировна</cp:lastModifiedBy>
  <cp:lastPrinted>2024-09-02T13:55:36Z</cp:lastPrinted>
  <dcterms:created xsi:type="dcterms:W3CDTF">2011-12-09T07:36:49Z</dcterms:created>
  <dcterms:modified xsi:type="dcterms:W3CDTF">2024-09-23T14:23:47Z</dcterms:modified>
</cp:coreProperties>
</file>